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D:\文档资料\2022-2023学年\新闻临时文件夹\0评语及成绩\"/>
    </mc:Choice>
  </mc:AlternateContent>
  <xr:revisionPtr revIDLastSave="0" documentId="13_ncr:1_{55071849-2047-47B5-A065-D2D93E5F18C3}" xr6:coauthVersionLast="47" xr6:coauthVersionMax="47" xr10:uidLastSave="{00000000-0000-0000-0000-000000000000}"/>
  <bookViews>
    <workbookView xWindow="1530" yWindow="990" windowWidth="13670" windowHeight="8670" tabRatio="749" xr2:uid="{00000000-000D-0000-FFFF-FFFF00000000}"/>
  </bookViews>
  <sheets>
    <sheet name="成绩登记" sheetId="3" r:id="rId1"/>
    <sheet name="期中质量分析100分制" sheetId="2" r:id="rId2"/>
    <sheet name="期末质量分析100分制" sheetId="4" r:id="rId3"/>
    <sheet name="分析150分制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4" l="1"/>
  <c r="B9" i="2"/>
  <c r="A9" i="4" l="1"/>
  <c r="G6" i="4"/>
  <c r="C6" i="4"/>
  <c r="A3" i="4"/>
  <c r="A9" i="2"/>
  <c r="G6" i="2"/>
  <c r="C6" i="2"/>
  <c r="A3" i="1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D81" i="3"/>
  <c r="E81" i="3"/>
  <c r="F81" i="3"/>
  <c r="G81" i="3"/>
  <c r="H81" i="3"/>
  <c r="H9" i="2" s="1"/>
  <c r="I81" i="3"/>
  <c r="H9" i="4" s="1"/>
  <c r="C81" i="3"/>
  <c r="C80" i="3"/>
  <c r="D80" i="3"/>
  <c r="E80" i="3"/>
  <c r="F80" i="3"/>
  <c r="G80" i="3"/>
  <c r="H80" i="3"/>
  <c r="I80" i="3"/>
  <c r="D79" i="3"/>
  <c r="E79" i="3"/>
  <c r="F79" i="3"/>
  <c r="G79" i="3"/>
  <c r="H79" i="3"/>
  <c r="E9" i="2" s="1"/>
  <c r="I79" i="3"/>
  <c r="E9" i="4" s="1"/>
  <c r="C79" i="3"/>
  <c r="C78" i="3"/>
  <c r="D78" i="3"/>
  <c r="E78" i="3"/>
  <c r="F78" i="3"/>
  <c r="G78" i="3"/>
  <c r="H78" i="3"/>
  <c r="G9" i="2" s="1"/>
  <c r="I78" i="3"/>
  <c r="G9" i="4" s="1"/>
  <c r="D77" i="3"/>
  <c r="E77" i="3"/>
  <c r="F77" i="3"/>
  <c r="G77" i="3"/>
  <c r="H77" i="3"/>
  <c r="F9" i="2" s="1"/>
  <c r="I77" i="3"/>
  <c r="F9" i="4" s="1"/>
  <c r="C77" i="3"/>
  <c r="C76" i="3"/>
  <c r="D76" i="3"/>
  <c r="E76" i="3"/>
  <c r="F76" i="3"/>
  <c r="G76" i="3"/>
  <c r="H76" i="3"/>
  <c r="B14" i="2" s="1"/>
  <c r="I76" i="3"/>
  <c r="B14" i="4" s="1"/>
  <c r="D69" i="3"/>
  <c r="G69" i="3"/>
  <c r="D68" i="3"/>
  <c r="E68" i="3"/>
  <c r="F68" i="3"/>
  <c r="G68" i="3"/>
  <c r="H68" i="3"/>
  <c r="J14" i="2" s="1"/>
  <c r="I68" i="3"/>
  <c r="J14" i="4" s="1"/>
  <c r="C68" i="3"/>
  <c r="D67" i="3"/>
  <c r="E67" i="3"/>
  <c r="F67" i="3"/>
  <c r="G67" i="3"/>
  <c r="H67" i="3"/>
  <c r="D9" i="2" s="1"/>
  <c r="I67" i="3"/>
  <c r="D9" i="4" s="1"/>
  <c r="C67" i="3"/>
  <c r="C9" i="1"/>
  <c r="G15" i="1" s="1"/>
  <c r="F15" i="1" l="1"/>
  <c r="E9" i="1"/>
  <c r="I9" i="1"/>
  <c r="B15" i="1"/>
  <c r="I15" i="1"/>
  <c r="D15" i="1"/>
  <c r="J9" i="1"/>
  <c r="C15" i="1"/>
  <c r="E15" i="1"/>
  <c r="J15" i="1"/>
  <c r="H9" i="1"/>
  <c r="H15" i="1"/>
  <c r="I69" i="3"/>
  <c r="I14" i="4" s="1"/>
  <c r="D71" i="3"/>
  <c r="D72" i="3" s="1"/>
  <c r="E70" i="3"/>
  <c r="D70" i="3"/>
  <c r="C69" i="3"/>
  <c r="F69" i="3"/>
  <c r="E69" i="3"/>
  <c r="C70" i="3"/>
  <c r="C71" i="3" s="1"/>
  <c r="H69" i="3"/>
  <c r="I14" i="2" s="1"/>
  <c r="G70" i="3"/>
  <c r="G71" i="3" s="1"/>
  <c r="G72" i="3" s="1"/>
  <c r="J80" i="3"/>
  <c r="I70" i="3"/>
  <c r="J67" i="3"/>
  <c r="J81" i="3"/>
  <c r="J76" i="3"/>
  <c r="J68" i="3"/>
  <c r="J69" i="3" s="1"/>
  <c r="J79" i="3"/>
  <c r="J78" i="3"/>
  <c r="J77" i="3"/>
  <c r="D73" i="3" l="1"/>
  <c r="D74" i="3" s="1"/>
  <c r="D75" i="3" s="1"/>
  <c r="C72" i="3"/>
  <c r="C73" i="3"/>
  <c r="F70" i="3"/>
  <c r="F71" i="3" s="1"/>
  <c r="I71" i="3"/>
  <c r="G14" i="4" s="1"/>
  <c r="H14" i="4"/>
  <c r="E71" i="3"/>
  <c r="E72" i="3" s="1"/>
  <c r="H70" i="3"/>
  <c r="H14" i="2" s="1"/>
  <c r="G73" i="3"/>
  <c r="G74" i="3" s="1"/>
  <c r="J70" i="3"/>
  <c r="I72" i="3" l="1"/>
  <c r="E73" i="3"/>
  <c r="I73" i="3"/>
  <c r="E14" i="4" s="1"/>
  <c r="F14" i="4"/>
  <c r="F72" i="3"/>
  <c r="C74" i="3"/>
  <c r="C75" i="3" s="1"/>
  <c r="E74" i="3"/>
  <c r="H71" i="3"/>
  <c r="H72" i="3" s="1"/>
  <c r="F14" i="2" s="1"/>
  <c r="I74" i="3"/>
  <c r="D14" i="4" s="1"/>
  <c r="I75" i="3"/>
  <c r="C14" i="4" s="1"/>
  <c r="G75" i="3"/>
  <c r="J71" i="3"/>
  <c r="J72" i="3" s="1"/>
  <c r="J73" i="3" s="1"/>
  <c r="E75" i="3" l="1"/>
  <c r="F73" i="3"/>
  <c r="F74" i="3" s="1"/>
  <c r="C9" i="4"/>
  <c r="F15" i="4" s="1"/>
  <c r="H73" i="3"/>
  <c r="E14" i="2" s="1"/>
  <c r="G14" i="2"/>
  <c r="J74" i="3"/>
  <c r="J75" i="3" s="1"/>
  <c r="F75" i="3" l="1"/>
  <c r="I9" i="4"/>
  <c r="I15" i="4"/>
  <c r="J15" i="4"/>
  <c r="B15" i="4"/>
  <c r="H15" i="4"/>
  <c r="G15" i="4"/>
  <c r="J9" i="4"/>
  <c r="C15" i="4"/>
  <c r="E15" i="4"/>
  <c r="D15" i="4"/>
  <c r="H74" i="3"/>
  <c r="D14" i="2" s="1"/>
  <c r="H75" i="3" l="1"/>
  <c r="C14" i="2" s="1"/>
  <c r="C9" i="2" s="1"/>
  <c r="J9" i="2" l="1"/>
  <c r="I9" i="2"/>
  <c r="J15" i="2"/>
  <c r="B15" i="2"/>
  <c r="I15" i="2"/>
  <c r="H15" i="2"/>
  <c r="F15" i="2"/>
  <c r="G15" i="2"/>
  <c r="E15" i="2"/>
  <c r="D15" i="2"/>
  <c r="C15" i="2"/>
</calcChain>
</file>

<file path=xl/sharedStrings.xml><?xml version="1.0" encoding="utf-8"?>
<sst xmlns="http://schemas.openxmlformats.org/spreadsheetml/2006/main" count="154" uniqueCount="86">
  <si>
    <t>科目：</t>
    <phoneticPr fontId="1" type="noConversion"/>
  </si>
  <si>
    <t>任课教师：</t>
    <phoneticPr fontId="1" type="noConversion"/>
  </si>
  <si>
    <t>一、成绩统计</t>
  </si>
  <si>
    <t>班级</t>
    <phoneticPr fontId="1" type="noConversion"/>
  </si>
  <si>
    <t>应考人数</t>
    <phoneticPr fontId="1" type="noConversion"/>
  </si>
  <si>
    <t>实考人数</t>
    <phoneticPr fontId="1" type="noConversion"/>
  </si>
  <si>
    <t>总分</t>
    <phoneticPr fontId="1" type="noConversion"/>
  </si>
  <si>
    <t>总均分</t>
    <phoneticPr fontId="1" type="noConversion"/>
  </si>
  <si>
    <t>最高分</t>
    <phoneticPr fontId="1" type="noConversion"/>
  </si>
  <si>
    <t>最低分</t>
    <phoneticPr fontId="1" type="noConversion"/>
  </si>
  <si>
    <t>及格率</t>
    <phoneticPr fontId="1" type="noConversion"/>
  </si>
  <si>
    <t>差分率</t>
    <phoneticPr fontId="1" type="noConversion"/>
  </si>
  <si>
    <t>优分率</t>
    <phoneticPr fontId="1" type="noConversion"/>
  </si>
  <si>
    <r>
      <t>（以全卷</t>
    </r>
    <r>
      <rPr>
        <sz val="10.5"/>
        <color indexed="8"/>
        <rFont val="Times New Roman"/>
        <family val="1"/>
      </rPr>
      <t>100</t>
    </r>
    <r>
      <rPr>
        <sz val="10.5"/>
        <color indexed="8"/>
        <rFont val="宋体"/>
        <family val="3"/>
        <charset val="134"/>
      </rPr>
      <t>分计。</t>
    </r>
    <r>
      <rPr>
        <sz val="10.5"/>
        <color indexed="8"/>
        <rFont val="Times New Roman"/>
        <family val="1"/>
      </rPr>
      <t>60</t>
    </r>
    <r>
      <rPr>
        <sz val="10.5"/>
        <color indexed="8"/>
        <rFont val="宋体"/>
        <family val="3"/>
        <charset val="134"/>
      </rPr>
      <t>分以上为及格，</t>
    </r>
    <r>
      <rPr>
        <sz val="10.5"/>
        <color indexed="8"/>
        <rFont val="Times New Roman"/>
        <family val="1"/>
      </rPr>
      <t>80</t>
    </r>
    <r>
      <rPr>
        <sz val="10.5"/>
        <color indexed="8"/>
        <rFont val="宋体"/>
        <family val="3"/>
        <charset val="134"/>
      </rPr>
      <t>分以上为优分，</t>
    </r>
    <r>
      <rPr>
        <sz val="10.5"/>
        <color indexed="8"/>
        <rFont val="Times New Roman"/>
        <family val="1"/>
      </rPr>
      <t>39</t>
    </r>
    <r>
      <rPr>
        <sz val="10.5"/>
        <color indexed="8"/>
        <rFont val="宋体"/>
        <family val="3"/>
        <charset val="134"/>
      </rPr>
      <t>分以下为差分。）</t>
    </r>
  </si>
  <si>
    <t>二、成绩分布频数表</t>
  </si>
  <si>
    <t>分数段</t>
    <phoneticPr fontId="1" type="noConversion"/>
  </si>
  <si>
    <t>100</t>
    <phoneticPr fontId="1" type="noConversion"/>
  </si>
  <si>
    <r>
      <t>99</t>
    </r>
    <r>
      <rPr>
        <sz val="10.5"/>
        <color indexed="8"/>
        <rFont val="宋体"/>
        <family val="3"/>
        <charset val="134"/>
      </rPr>
      <t>～</t>
    </r>
    <r>
      <rPr>
        <sz val="10.5"/>
        <color indexed="8"/>
        <rFont val="Times New Roman"/>
        <family val="1"/>
      </rPr>
      <t>90</t>
    </r>
    <phoneticPr fontId="1" type="noConversion"/>
  </si>
  <si>
    <r>
      <t>89</t>
    </r>
    <r>
      <rPr>
        <sz val="10.5"/>
        <color indexed="8"/>
        <rFont val="宋体"/>
        <family val="3"/>
        <charset val="134"/>
      </rPr>
      <t>～</t>
    </r>
    <r>
      <rPr>
        <sz val="10.5"/>
        <color indexed="8"/>
        <rFont val="Times New Roman"/>
        <family val="1"/>
      </rPr>
      <t>80</t>
    </r>
    <phoneticPr fontId="1" type="noConversion"/>
  </si>
  <si>
    <r>
      <t>79</t>
    </r>
    <r>
      <rPr>
        <sz val="10.5"/>
        <color indexed="8"/>
        <rFont val="宋体"/>
        <family val="3"/>
        <charset val="134"/>
      </rPr>
      <t>～</t>
    </r>
    <r>
      <rPr>
        <sz val="10.5"/>
        <color indexed="8"/>
        <rFont val="Times New Roman"/>
        <family val="1"/>
      </rPr>
      <t>70</t>
    </r>
    <phoneticPr fontId="1" type="noConversion"/>
  </si>
  <si>
    <r>
      <t>69</t>
    </r>
    <r>
      <rPr>
        <sz val="10.5"/>
        <color indexed="8"/>
        <rFont val="宋体"/>
        <family val="3"/>
        <charset val="134"/>
      </rPr>
      <t>～</t>
    </r>
    <r>
      <rPr>
        <sz val="10.5"/>
        <color indexed="8"/>
        <rFont val="Times New Roman"/>
        <family val="1"/>
      </rPr>
      <t>60</t>
    </r>
    <phoneticPr fontId="1" type="noConversion"/>
  </si>
  <si>
    <r>
      <t>59</t>
    </r>
    <r>
      <rPr>
        <sz val="10.5"/>
        <color indexed="8"/>
        <rFont val="宋体"/>
        <family val="3"/>
        <charset val="134"/>
      </rPr>
      <t>～</t>
    </r>
    <r>
      <rPr>
        <sz val="10.5"/>
        <color indexed="8"/>
        <rFont val="Times New Roman"/>
        <family val="1"/>
      </rPr>
      <t>50</t>
    </r>
    <phoneticPr fontId="1" type="noConversion"/>
  </si>
  <si>
    <r>
      <t>49</t>
    </r>
    <r>
      <rPr>
        <sz val="10.5"/>
        <color indexed="8"/>
        <rFont val="宋体"/>
        <family val="3"/>
        <charset val="134"/>
      </rPr>
      <t>～</t>
    </r>
    <r>
      <rPr>
        <sz val="10.5"/>
        <color indexed="8"/>
        <rFont val="Times New Roman"/>
        <family val="1"/>
      </rPr>
      <t>40</t>
    </r>
    <phoneticPr fontId="1" type="noConversion"/>
  </si>
  <si>
    <r>
      <t>39</t>
    </r>
    <r>
      <rPr>
        <sz val="10.5"/>
        <color indexed="8"/>
        <rFont val="宋体"/>
        <family val="3"/>
        <charset val="134"/>
      </rPr>
      <t>～</t>
    </r>
    <r>
      <rPr>
        <sz val="10.5"/>
        <color indexed="8"/>
        <rFont val="Times New Roman"/>
        <family val="1"/>
      </rPr>
      <t>30</t>
    </r>
    <phoneticPr fontId="1" type="noConversion"/>
  </si>
  <si>
    <r>
      <t>29</t>
    </r>
    <r>
      <rPr>
        <sz val="10.5"/>
        <color indexed="8"/>
        <rFont val="宋体"/>
        <family val="3"/>
        <charset val="134"/>
      </rPr>
      <t>～</t>
    </r>
    <r>
      <rPr>
        <sz val="10.5"/>
        <color indexed="8"/>
        <rFont val="Times New Roman"/>
        <family val="1"/>
      </rPr>
      <t>0</t>
    </r>
    <phoneticPr fontId="1" type="noConversion"/>
  </si>
  <si>
    <t>人数</t>
    <phoneticPr fontId="1" type="noConversion"/>
  </si>
  <si>
    <t>百分比</t>
    <phoneticPr fontId="1" type="noConversion"/>
  </si>
  <si>
    <t>三、成绩分布曲线</t>
  </si>
  <si>
    <t>四、试题评析</t>
  </si>
  <si>
    <t>五、答题分析</t>
  </si>
  <si>
    <t>六、分析结论</t>
  </si>
  <si>
    <t>七、改进措施</t>
  </si>
  <si>
    <t>备课组长:</t>
    <phoneticPr fontId="1" type="noConversion"/>
  </si>
  <si>
    <t>专业部主任:</t>
    <phoneticPr fontId="1" type="noConversion"/>
  </si>
  <si>
    <t>教务处主任:</t>
    <phoneticPr fontId="1" type="noConversion"/>
  </si>
  <si>
    <t>填表日期:</t>
    <phoneticPr fontId="1" type="noConversion"/>
  </si>
  <si>
    <t xml:space="preserve">    年  月  日</t>
    <phoneticPr fontId="1" type="noConversion"/>
  </si>
  <si>
    <t>请在浅黄色单元格填写有关数据，其他单元格数据自动生成。</t>
    <phoneticPr fontId="1" type="noConversion"/>
  </si>
  <si>
    <r>
      <t>（以全卷</t>
    </r>
    <r>
      <rPr>
        <sz val="10.5"/>
        <color indexed="8"/>
        <rFont val="Times New Roman"/>
        <family val="1"/>
      </rPr>
      <t>150</t>
    </r>
    <r>
      <rPr>
        <sz val="10.5"/>
        <color indexed="8"/>
        <rFont val="宋体"/>
        <family val="3"/>
        <charset val="134"/>
      </rPr>
      <t>分计。</t>
    </r>
    <r>
      <rPr>
        <sz val="10.5"/>
        <color indexed="8"/>
        <rFont val="Times New Roman"/>
        <family val="1"/>
      </rPr>
      <t>90</t>
    </r>
    <r>
      <rPr>
        <sz val="10.5"/>
        <color indexed="8"/>
        <rFont val="宋体"/>
        <family val="3"/>
        <charset val="134"/>
      </rPr>
      <t>分以上为及格，</t>
    </r>
    <r>
      <rPr>
        <sz val="10.5"/>
        <color indexed="8"/>
        <rFont val="Times New Roman"/>
        <family val="1"/>
      </rPr>
      <t>120</t>
    </r>
    <r>
      <rPr>
        <sz val="10.5"/>
        <color indexed="8"/>
        <rFont val="宋体"/>
        <family val="3"/>
        <charset val="134"/>
      </rPr>
      <t>分以上为优分，</t>
    </r>
    <r>
      <rPr>
        <sz val="10.5"/>
        <color indexed="8"/>
        <rFont val="Times New Roman"/>
        <family val="1"/>
      </rPr>
      <t>60</t>
    </r>
    <r>
      <rPr>
        <sz val="10.5"/>
        <color indexed="8"/>
        <rFont val="宋体"/>
        <family val="3"/>
        <charset val="134"/>
      </rPr>
      <t>分以下为差分。）</t>
    </r>
    <phoneticPr fontId="1" type="noConversion"/>
  </si>
  <si>
    <r>
      <t>1</t>
    </r>
    <r>
      <rPr>
        <sz val="10.5"/>
        <rFont val="宋体"/>
        <family val="3"/>
        <charset val="134"/>
      </rPr>
      <t>50</t>
    </r>
    <phoneticPr fontId="1" type="noConversion"/>
  </si>
  <si>
    <t>149~135</t>
    <phoneticPr fontId="1" type="noConversion"/>
  </si>
  <si>
    <t>134~120</t>
    <phoneticPr fontId="1" type="noConversion"/>
  </si>
  <si>
    <t>119~105</t>
    <phoneticPr fontId="1" type="noConversion"/>
  </si>
  <si>
    <t>104~90</t>
    <phoneticPr fontId="1" type="noConversion"/>
  </si>
  <si>
    <t>89~75</t>
    <phoneticPr fontId="1" type="noConversion"/>
  </si>
  <si>
    <t>74~60</t>
    <phoneticPr fontId="1" type="noConversion"/>
  </si>
  <si>
    <t>59~45</t>
    <phoneticPr fontId="1" type="noConversion"/>
  </si>
  <si>
    <r>
      <t>44</t>
    </r>
    <r>
      <rPr>
        <sz val="10.5"/>
        <color indexed="8"/>
        <rFont val="宋体"/>
        <family val="3"/>
        <charset val="134"/>
      </rPr>
      <t>～</t>
    </r>
    <r>
      <rPr>
        <sz val="10.5"/>
        <color indexed="8"/>
        <rFont val="Times New Roman"/>
        <family val="1"/>
      </rPr>
      <t>0</t>
    </r>
    <phoneticPr fontId="1" type="noConversion"/>
  </si>
  <si>
    <t>语文</t>
    <phoneticPr fontId="1" type="noConversion"/>
  </si>
  <si>
    <t>吴此人</t>
    <phoneticPr fontId="1" type="noConversion"/>
  </si>
  <si>
    <t>班级：</t>
    <phoneticPr fontId="10" type="noConversion"/>
  </si>
  <si>
    <t>任课教师：</t>
    <phoneticPr fontId="10" type="noConversion"/>
  </si>
  <si>
    <t>序号</t>
    <phoneticPr fontId="10" type="noConversion"/>
  </si>
  <si>
    <t>姓名</t>
    <phoneticPr fontId="10" type="noConversion"/>
  </si>
  <si>
    <t>课堂表现</t>
    <phoneticPr fontId="10" type="noConversion"/>
  </si>
  <si>
    <t>课堂笔记</t>
    <phoneticPr fontId="10" type="noConversion"/>
  </si>
  <si>
    <t>作业完成</t>
    <phoneticPr fontId="10" type="noConversion"/>
  </si>
  <si>
    <t>月考测验</t>
    <phoneticPr fontId="10" type="noConversion"/>
  </si>
  <si>
    <t>总评</t>
    <phoneticPr fontId="10" type="noConversion"/>
  </si>
  <si>
    <t>平时成绩</t>
    <phoneticPr fontId="10" type="noConversion"/>
  </si>
  <si>
    <t>总  分</t>
    <phoneticPr fontId="10" type="noConversion"/>
  </si>
  <si>
    <t>30分以下</t>
    <phoneticPr fontId="10" type="noConversion"/>
  </si>
  <si>
    <t>30~39</t>
    <phoneticPr fontId="10" type="noConversion"/>
  </si>
  <si>
    <t>40~49</t>
    <phoneticPr fontId="10" type="noConversion"/>
  </si>
  <si>
    <t>50~59</t>
    <phoneticPr fontId="10" type="noConversion"/>
  </si>
  <si>
    <t>60~69</t>
    <phoneticPr fontId="10" type="noConversion"/>
  </si>
  <si>
    <t>70~79</t>
    <phoneticPr fontId="10" type="noConversion"/>
  </si>
  <si>
    <t>80~89</t>
    <phoneticPr fontId="10" type="noConversion"/>
  </si>
  <si>
    <t>90~99</t>
    <phoneticPr fontId="10" type="noConversion"/>
  </si>
  <si>
    <r>
      <t>100</t>
    </r>
    <r>
      <rPr>
        <sz val="10.5"/>
        <rFont val="宋体"/>
        <family val="3"/>
        <charset val="134"/>
      </rPr>
      <t>分</t>
    </r>
    <phoneticPr fontId="10" type="noConversion"/>
  </si>
  <si>
    <t>最高分</t>
    <phoneticPr fontId="10" type="noConversion"/>
  </si>
  <si>
    <t>最低分</t>
    <phoneticPr fontId="10" type="noConversion"/>
  </si>
  <si>
    <t>平均分</t>
    <phoneticPr fontId="10" type="noConversion"/>
  </si>
  <si>
    <t>优分率</t>
    <phoneticPr fontId="10" type="noConversion"/>
  </si>
  <si>
    <t>及格率</t>
    <phoneticPr fontId="10" type="noConversion"/>
  </si>
  <si>
    <t>平时总计
40%</t>
    <phoneticPr fontId="10" type="noConversion"/>
  </si>
  <si>
    <t>期中
30%</t>
    <phoneticPr fontId="10" type="noConversion"/>
  </si>
  <si>
    <t>期末
30%</t>
    <phoneticPr fontId="10" type="noConversion"/>
  </si>
  <si>
    <t>科目：</t>
    <phoneticPr fontId="10" type="noConversion"/>
  </si>
  <si>
    <t>吴此人</t>
    <phoneticPr fontId="10" type="noConversion"/>
  </si>
  <si>
    <t>科目要</t>
    <phoneticPr fontId="10" type="noConversion"/>
  </si>
  <si>
    <t>班级名？</t>
    <phoneticPr fontId="10" type="noConversion"/>
  </si>
  <si>
    <t xml:space="preserve">江苏联合职业技术学院张家港分院  江苏省张家港中等专业学校 </t>
    <phoneticPr fontId="1" type="noConversion"/>
  </si>
  <si>
    <t>2022～2023学年第二学期  考试科目成绩表</t>
    <phoneticPr fontId="1" type="noConversion"/>
  </si>
  <si>
    <t>2022～2023学年第二学期  期中 成绩考核质量分析表</t>
    <phoneticPr fontId="1" type="noConversion"/>
  </si>
  <si>
    <t>2022～2023学年第二学期  期末  成绩考核质量分析表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</si>
</sst>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%"/>
  </numFmts>
  <fonts count="15" x14ac:knownFonts="1">
    <font>
      <sz val="12"/>
      <name val="宋体"/>
      <charset val="134"/>
    </font>
    <font>
      <sz val="9"/>
      <name val="宋体"/>
      <family val="3"/>
      <charset val="134"/>
    </font>
    <font>
      <sz val="16"/>
      <color indexed="8"/>
      <name val="黑体"/>
      <family val="3"/>
      <charset val="134"/>
    </font>
    <font>
      <sz val="10.5"/>
      <color indexed="8"/>
      <name val="宋体"/>
      <family val="3"/>
      <charset val="134"/>
    </font>
    <font>
      <sz val="10.5"/>
      <color indexed="8"/>
      <name val="黑体"/>
      <family val="3"/>
      <charset val="134"/>
    </font>
    <font>
      <sz val="10.5"/>
      <color indexed="8"/>
      <name val="Times New Roman"/>
      <family val="1"/>
    </font>
    <font>
      <sz val="10.5"/>
      <name val="宋体"/>
      <family val="3"/>
      <charset val="134"/>
    </font>
    <font>
      <sz val="9"/>
      <name val="宋体"/>
      <family val="3"/>
      <charset val="134"/>
    </font>
    <font>
      <sz val="10.5"/>
      <color indexed="8"/>
      <name val="宋体"/>
      <family val="3"/>
      <charset val="134"/>
    </font>
    <font>
      <sz val="10.5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0.5"/>
      <name val="Times New Roman"/>
      <family val="1"/>
    </font>
    <font>
      <sz val="10.5"/>
      <name val="宋体"/>
      <family val="3"/>
      <charset val="134"/>
    </font>
    <font>
      <sz val="14"/>
      <color indexed="8"/>
      <name val="黑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Continuous"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177" fontId="6" fillId="0" borderId="5" xfId="0" applyNumberFormat="1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3" fillId="0" borderId="0" xfId="0" applyFont="1" applyAlignment="1">
      <alignment horizontal="right" vertical="center"/>
    </xf>
    <xf numFmtId="177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8" fillId="0" borderId="0" xfId="0" applyFont="1">
      <alignment vertical="center"/>
    </xf>
    <xf numFmtId="49" fontId="9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6" fillId="4" borderId="7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176" fontId="6" fillId="4" borderId="4" xfId="0" applyNumberFormat="1" applyFont="1" applyFill="1" applyBorder="1" applyAlignment="1">
      <alignment horizontal="center" vertical="center"/>
    </xf>
    <xf numFmtId="176" fontId="6" fillId="4" borderId="4" xfId="0" applyNumberFormat="1" applyFont="1" applyFill="1" applyBorder="1" applyAlignment="1" applyProtection="1">
      <alignment horizontal="center" vertical="center"/>
      <protection locked="0"/>
    </xf>
    <xf numFmtId="176" fontId="9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176" fontId="6" fillId="0" borderId="4" xfId="0" applyNumberFormat="1" applyFont="1" applyBorder="1" applyAlignment="1" applyProtection="1">
      <alignment horizontal="center" vertical="center"/>
      <protection locked="0"/>
    </xf>
    <xf numFmtId="0" fontId="11" fillId="5" borderId="8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11" fillId="6" borderId="8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shrinkToFit="1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 applyProtection="1">
      <alignment vertical="top" wrapText="1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 vertical="center"/>
    </xf>
  </cellXfs>
  <cellStyles count="1">
    <cellStyle name="常规" xfId="0" builtinId="0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r>
              <a:rPr lang="zh-CN" altLang="en-US"/>
              <a:t>成绩分布图</a:t>
            </a:r>
          </a:p>
        </c:rich>
      </c:tx>
      <c:layout>
        <c:manualLayout>
          <c:xMode val="edge"/>
          <c:yMode val="edge"/>
          <c:x val="0.46050455457773659"/>
          <c:y val="5.5555847185768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73119725840112"/>
          <c:y val="0.19722275722319124"/>
          <c:w val="0.84874019230911268"/>
          <c:h val="0.6083349835475899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期中质量分析100分制!$A$15</c:f>
              <c:strCache>
                <c:ptCount val="1"/>
                <c:pt idx="0">
                  <c:v>百分比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期中质量分析100分制!$B$13:$J$13</c:f>
              <c:strCache>
                <c:ptCount val="9"/>
                <c:pt idx="0">
                  <c:v>100</c:v>
                </c:pt>
                <c:pt idx="1">
                  <c:v>99～90</c:v>
                </c:pt>
                <c:pt idx="2">
                  <c:v>89～80</c:v>
                </c:pt>
                <c:pt idx="3">
                  <c:v>79～70</c:v>
                </c:pt>
                <c:pt idx="4">
                  <c:v>69～60</c:v>
                </c:pt>
                <c:pt idx="5">
                  <c:v>59～50</c:v>
                </c:pt>
                <c:pt idx="6">
                  <c:v>49～40</c:v>
                </c:pt>
                <c:pt idx="7">
                  <c:v>39～30</c:v>
                </c:pt>
                <c:pt idx="8">
                  <c:v>29～0</c:v>
                </c:pt>
              </c:strCache>
            </c:strRef>
          </c:cat>
          <c:val>
            <c:numRef>
              <c:f>期中质量分析100分制!$B$15:$J$15</c:f>
              <c:numCache>
                <c:formatCode>0.0%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1C-4FBB-9002-D5E1E0062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3562512"/>
        <c:axId val="323563072"/>
      </c:barChart>
      <c:catAx>
        <c:axId val="323562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r>
                  <a:rPr lang="zh-CN" altLang="en-US"/>
                  <a:t>分数段</a:t>
                </a:r>
              </a:p>
            </c:rich>
          </c:tx>
          <c:layout>
            <c:manualLayout>
              <c:xMode val="edge"/>
              <c:yMode val="edge"/>
              <c:x val="0.50756337810714836"/>
              <c:y val="0.897224555263925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323563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3563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r>
                  <a:rPr lang="zh-CN" altLang="en-US"/>
                  <a:t>人数百分比</a:t>
                </a:r>
              </a:p>
            </c:rich>
          </c:tx>
          <c:layout>
            <c:manualLayout>
              <c:xMode val="edge"/>
              <c:yMode val="edge"/>
              <c:x val="2.5210084033613446E-2"/>
              <c:y val="0.38333449985418488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323562512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zh-CN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r>
              <a:rPr lang="zh-CN" altLang="en-US"/>
              <a:t>成绩分布图</a:t>
            </a:r>
          </a:p>
        </c:rich>
      </c:tx>
      <c:layout>
        <c:manualLayout>
          <c:xMode val="edge"/>
          <c:yMode val="edge"/>
          <c:x val="0.46050455457773659"/>
          <c:y val="5.5555847185768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73119725840112"/>
          <c:y val="0.19722275722319124"/>
          <c:w val="0.84874019230911268"/>
          <c:h val="0.6083349835475899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期末质量分析100分制!$A$15</c:f>
              <c:strCache>
                <c:ptCount val="1"/>
                <c:pt idx="0">
                  <c:v>百分比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期末质量分析100分制!$B$13:$J$13</c:f>
              <c:strCache>
                <c:ptCount val="9"/>
                <c:pt idx="0">
                  <c:v>100</c:v>
                </c:pt>
                <c:pt idx="1">
                  <c:v>99～90</c:v>
                </c:pt>
                <c:pt idx="2">
                  <c:v>89～80</c:v>
                </c:pt>
                <c:pt idx="3">
                  <c:v>79～70</c:v>
                </c:pt>
                <c:pt idx="4">
                  <c:v>69～60</c:v>
                </c:pt>
                <c:pt idx="5">
                  <c:v>59～50</c:v>
                </c:pt>
                <c:pt idx="6">
                  <c:v>49～40</c:v>
                </c:pt>
                <c:pt idx="7">
                  <c:v>39～30</c:v>
                </c:pt>
                <c:pt idx="8">
                  <c:v>29～0</c:v>
                </c:pt>
              </c:strCache>
            </c:strRef>
          </c:cat>
          <c:val>
            <c:numRef>
              <c:f>期末质量分析100分制!$B$15:$J$15</c:f>
              <c:numCache>
                <c:formatCode>0.0%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86-4A43-B973-6C9ACB99B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6733072"/>
        <c:axId val="316733632"/>
      </c:barChart>
      <c:catAx>
        <c:axId val="316733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r>
                  <a:rPr lang="zh-CN" altLang="en-US"/>
                  <a:t>分数段</a:t>
                </a:r>
              </a:p>
            </c:rich>
          </c:tx>
          <c:layout>
            <c:manualLayout>
              <c:xMode val="edge"/>
              <c:yMode val="edge"/>
              <c:x val="0.50756337810714836"/>
              <c:y val="0.897224555263925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316733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6733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r>
                  <a:rPr lang="zh-CN" altLang="en-US"/>
                  <a:t>人数百分比</a:t>
                </a:r>
              </a:p>
            </c:rich>
          </c:tx>
          <c:layout>
            <c:manualLayout>
              <c:xMode val="edge"/>
              <c:yMode val="edge"/>
              <c:x val="2.5210084033613446E-2"/>
              <c:y val="0.38333449985418488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316733072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zh-CN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r>
              <a:rPr lang="zh-CN" altLang="en-US"/>
              <a:t>成绩分布图</a:t>
            </a:r>
          </a:p>
        </c:rich>
      </c:tx>
      <c:layout>
        <c:manualLayout>
          <c:xMode val="edge"/>
          <c:yMode val="edge"/>
          <c:x val="0.46050455457773659"/>
          <c:y val="5.5555847185768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73119725840112"/>
          <c:y val="0.19722275722319124"/>
          <c:w val="0.84874019230911268"/>
          <c:h val="0.6083349835475899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分析150分制!$A$15</c:f>
              <c:strCache>
                <c:ptCount val="1"/>
                <c:pt idx="0">
                  <c:v>百分比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分析150分制!$B$13:$J$13</c:f>
              <c:strCache>
                <c:ptCount val="9"/>
                <c:pt idx="0">
                  <c:v>150</c:v>
                </c:pt>
                <c:pt idx="1">
                  <c:v>149~135</c:v>
                </c:pt>
                <c:pt idx="2">
                  <c:v>134~120</c:v>
                </c:pt>
                <c:pt idx="3">
                  <c:v>119~105</c:v>
                </c:pt>
                <c:pt idx="4">
                  <c:v>104~90</c:v>
                </c:pt>
                <c:pt idx="5">
                  <c:v>89~75</c:v>
                </c:pt>
                <c:pt idx="6">
                  <c:v>74~60</c:v>
                </c:pt>
                <c:pt idx="7">
                  <c:v>59~45</c:v>
                </c:pt>
                <c:pt idx="8">
                  <c:v>44～0</c:v>
                </c:pt>
              </c:strCache>
            </c:strRef>
          </c:cat>
          <c:val>
            <c:numRef>
              <c:f>分析150分制!$B$15:$J$15</c:f>
              <c:numCache>
                <c:formatCode>0.0%</c:formatCode>
                <c:ptCount val="9"/>
                <c:pt idx="0">
                  <c:v>7.6923076923076927E-2</c:v>
                </c:pt>
                <c:pt idx="1">
                  <c:v>0.11538461538461539</c:v>
                </c:pt>
                <c:pt idx="2">
                  <c:v>0.11538461538461539</c:v>
                </c:pt>
                <c:pt idx="3">
                  <c:v>0.15384615384615385</c:v>
                </c:pt>
                <c:pt idx="4">
                  <c:v>0.11538461538461539</c:v>
                </c:pt>
                <c:pt idx="5">
                  <c:v>7.6923076923076927E-2</c:v>
                </c:pt>
                <c:pt idx="6">
                  <c:v>7.6923076923076927E-2</c:v>
                </c:pt>
                <c:pt idx="7">
                  <c:v>0.11538461538461539</c:v>
                </c:pt>
                <c:pt idx="8">
                  <c:v>0.15384615384615385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B8-43A0-BD91-9E3331B3F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6736048"/>
        <c:axId val="316736608"/>
      </c:barChart>
      <c:catAx>
        <c:axId val="31673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r>
                  <a:rPr lang="zh-CN" altLang="en-US"/>
                  <a:t>分数段</a:t>
                </a:r>
              </a:p>
            </c:rich>
          </c:tx>
          <c:layout>
            <c:manualLayout>
              <c:xMode val="edge"/>
              <c:yMode val="edge"/>
              <c:x val="0.50756337810714836"/>
              <c:y val="0.897224555263925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316736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6736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r>
                  <a:rPr lang="zh-CN" altLang="en-US"/>
                  <a:t>人数百分比</a:t>
                </a:r>
              </a:p>
            </c:rich>
          </c:tx>
          <c:layout>
            <c:manualLayout>
              <c:xMode val="edge"/>
              <c:yMode val="edge"/>
              <c:x val="2.5210084033613446E-2"/>
              <c:y val="0.38333449985418488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316736048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zh-CN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17</xdr:row>
      <xdr:rowOff>0</xdr:rowOff>
    </xdr:from>
    <xdr:to>
      <xdr:col>9</xdr:col>
      <xdr:colOff>447675</xdr:colOff>
      <xdr:row>35</xdr:row>
      <xdr:rowOff>95250</xdr:rowOff>
    </xdr:to>
    <xdr:graphicFrame macro="">
      <xdr:nvGraphicFramePr>
        <xdr:cNvPr id="5142" name="图表 1">
          <a:extLst>
            <a:ext uri="{FF2B5EF4-FFF2-40B4-BE49-F238E27FC236}">
              <a16:creationId xmlns:a16="http://schemas.microsoft.com/office/drawing/2014/main" id="{00000000-0008-0000-0100-000016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17</xdr:row>
      <xdr:rowOff>0</xdr:rowOff>
    </xdr:from>
    <xdr:to>
      <xdr:col>9</xdr:col>
      <xdr:colOff>447675</xdr:colOff>
      <xdr:row>35</xdr:row>
      <xdr:rowOff>95250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17</xdr:row>
      <xdr:rowOff>0</xdr:rowOff>
    </xdr:from>
    <xdr:to>
      <xdr:col>9</xdr:col>
      <xdr:colOff>447675</xdr:colOff>
      <xdr:row>35</xdr:row>
      <xdr:rowOff>95250</xdr:rowOff>
    </xdr:to>
    <xdr:graphicFrame macro="">
      <xdr:nvGraphicFramePr>
        <xdr:cNvPr id="1050" name="图表 1">
          <a:extLst>
            <a:ext uri="{FF2B5EF4-FFF2-40B4-BE49-F238E27FC236}">
              <a16:creationId xmlns:a16="http://schemas.microsoft.com/office/drawing/2014/main" id="{00000000-0008-0000-0300-00001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4"/>
  </sheetPr>
  <dimension ref="A1:J81"/>
  <sheetViews>
    <sheetView tabSelected="1" zoomScaleNormal="100" workbookViewId="0">
      <selection activeCell="A2" sqref="A2:J2"/>
    </sheetView>
  </sheetViews>
  <sheetFormatPr defaultColWidth="9" defaultRowHeight="18" customHeight="1" x14ac:dyDescent="0.25"/>
  <cols>
    <col min="1" max="1" width="6.08203125" style="27" customWidth="1"/>
    <col min="2" max="2" width="11.08203125" style="27" customWidth="1"/>
    <col min="3" max="6" width="8" style="27" customWidth="1"/>
    <col min="7" max="9" width="8.5" style="27" customWidth="1"/>
    <col min="10" max="10" width="8.75" style="27" customWidth="1"/>
    <col min="11" max="16384" width="9" style="27"/>
  </cols>
  <sheetData>
    <row r="1" spans="1:10" ht="18" customHeight="1" x14ac:dyDescent="0.25">
      <c r="A1" s="46" t="s">
        <v>82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18" customHeight="1" x14ac:dyDescent="0.25">
      <c r="A2" s="46" t="s">
        <v>83</v>
      </c>
      <c r="B2" s="46"/>
      <c r="C2" s="46"/>
      <c r="D2" s="46"/>
      <c r="E2" s="46"/>
      <c r="F2" s="46"/>
      <c r="G2" s="46"/>
      <c r="H2" s="46"/>
      <c r="I2" s="46"/>
      <c r="J2" s="46"/>
    </row>
    <row r="4" spans="1:10" ht="24.75" customHeight="1" thickBot="1" x14ac:dyDescent="0.3">
      <c r="A4" s="28" t="s">
        <v>50</v>
      </c>
      <c r="B4" s="54" t="s">
        <v>81</v>
      </c>
      <c r="C4" s="54"/>
      <c r="D4" s="28" t="s">
        <v>78</v>
      </c>
      <c r="E4" s="54" t="s">
        <v>80</v>
      </c>
      <c r="F4" s="54"/>
      <c r="H4" s="28" t="s">
        <v>51</v>
      </c>
      <c r="I4" s="54" t="s">
        <v>79</v>
      </c>
      <c r="J4" s="54"/>
    </row>
    <row r="5" spans="1:10" ht="18" customHeight="1" x14ac:dyDescent="0.25">
      <c r="A5" s="58" t="s">
        <v>52</v>
      </c>
      <c r="B5" s="47" t="s">
        <v>53</v>
      </c>
      <c r="C5" s="47" t="s">
        <v>59</v>
      </c>
      <c r="D5" s="47"/>
      <c r="E5" s="47"/>
      <c r="F5" s="47"/>
      <c r="G5" s="50" t="s">
        <v>75</v>
      </c>
      <c r="H5" s="50" t="s">
        <v>76</v>
      </c>
      <c r="I5" s="50" t="s">
        <v>77</v>
      </c>
      <c r="J5" s="52" t="s">
        <v>58</v>
      </c>
    </row>
    <row r="6" spans="1:10" ht="18" customHeight="1" x14ac:dyDescent="0.25">
      <c r="A6" s="59"/>
      <c r="B6" s="51"/>
      <c r="C6" s="29" t="s">
        <v>54</v>
      </c>
      <c r="D6" s="29" t="s">
        <v>55</v>
      </c>
      <c r="E6" s="29" t="s">
        <v>56</v>
      </c>
      <c r="F6" s="29" t="s">
        <v>57</v>
      </c>
      <c r="G6" s="51"/>
      <c r="H6" s="51"/>
      <c r="I6" s="51"/>
      <c r="J6" s="53"/>
    </row>
    <row r="7" spans="1:10" ht="18" customHeight="1" x14ac:dyDescent="0.25">
      <c r="A7" s="30">
        <v>1</v>
      </c>
      <c r="B7" s="43"/>
      <c r="C7" s="45"/>
      <c r="D7" s="45"/>
      <c r="E7" s="45"/>
      <c r="F7" s="45"/>
      <c r="G7" s="45"/>
      <c r="H7" s="43"/>
      <c r="I7" s="43"/>
      <c r="J7" s="31">
        <f>G7*0.4+H7*0.3+I7*0.3</f>
        <v>0</v>
      </c>
    </row>
    <row r="8" spans="1:10" ht="18" customHeight="1" x14ac:dyDescent="0.25">
      <c r="A8" s="30">
        <v>2</v>
      </c>
      <c r="B8" s="43"/>
      <c r="C8" s="45"/>
      <c r="D8" s="45"/>
      <c r="E8" s="45"/>
      <c r="F8" s="45"/>
      <c r="G8" s="45"/>
      <c r="H8" s="43"/>
      <c r="I8" s="43"/>
      <c r="J8" s="31">
        <f t="shared" ref="J8:J66" si="0">G8*0.4+H8*0.3+I8*0.3</f>
        <v>0</v>
      </c>
    </row>
    <row r="9" spans="1:10" ht="18" customHeight="1" x14ac:dyDescent="0.25">
      <c r="A9" s="30">
        <v>3</v>
      </c>
      <c r="B9" s="43"/>
      <c r="C9" s="45"/>
      <c r="D9" s="45"/>
      <c r="E9" s="45"/>
      <c r="F9" s="45"/>
      <c r="G9" s="45"/>
      <c r="H9" s="43"/>
      <c r="I9" s="43"/>
      <c r="J9" s="31">
        <f t="shared" si="0"/>
        <v>0</v>
      </c>
    </row>
    <row r="10" spans="1:10" ht="18" customHeight="1" x14ac:dyDescent="0.25">
      <c r="A10" s="30">
        <v>4</v>
      </c>
      <c r="B10" s="43"/>
      <c r="C10" s="45"/>
      <c r="D10" s="45"/>
      <c r="E10" s="45"/>
      <c r="F10" s="45"/>
      <c r="G10" s="45"/>
      <c r="H10" s="43"/>
      <c r="I10" s="43"/>
      <c r="J10" s="31">
        <f t="shared" si="0"/>
        <v>0</v>
      </c>
    </row>
    <row r="11" spans="1:10" ht="18" customHeight="1" x14ac:dyDescent="0.25">
      <c r="A11" s="30">
        <v>5</v>
      </c>
      <c r="B11" s="43"/>
      <c r="C11" s="45"/>
      <c r="D11" s="45"/>
      <c r="E11" s="45"/>
      <c r="F11" s="45"/>
      <c r="G11" s="45"/>
      <c r="H11" s="43"/>
      <c r="I11" s="43"/>
      <c r="J11" s="31">
        <f t="shared" si="0"/>
        <v>0</v>
      </c>
    </row>
    <row r="12" spans="1:10" ht="18" customHeight="1" x14ac:dyDescent="0.25">
      <c r="A12" s="30">
        <v>6</v>
      </c>
      <c r="B12" s="43"/>
      <c r="C12" s="45"/>
      <c r="D12" s="45"/>
      <c r="E12" s="45"/>
      <c r="F12" s="45"/>
      <c r="G12" s="45"/>
      <c r="H12" s="43"/>
      <c r="I12" s="43"/>
      <c r="J12" s="31">
        <f t="shared" si="0"/>
        <v>0</v>
      </c>
    </row>
    <row r="13" spans="1:10" ht="18" customHeight="1" x14ac:dyDescent="0.25">
      <c r="A13" s="30">
        <v>7</v>
      </c>
      <c r="B13" s="43"/>
      <c r="C13" s="45"/>
      <c r="D13" s="45"/>
      <c r="E13" s="45"/>
      <c r="F13" s="45"/>
      <c r="G13" s="45"/>
      <c r="H13" s="43"/>
      <c r="I13" s="43"/>
      <c r="J13" s="31">
        <f t="shared" si="0"/>
        <v>0</v>
      </c>
    </row>
    <row r="14" spans="1:10" ht="18" customHeight="1" x14ac:dyDescent="0.25">
      <c r="A14" s="30">
        <v>8</v>
      </c>
      <c r="B14" s="43"/>
      <c r="C14" s="45"/>
      <c r="D14" s="45"/>
      <c r="E14" s="45"/>
      <c r="F14" s="45"/>
      <c r="G14" s="45"/>
      <c r="H14" s="43"/>
      <c r="I14" s="43"/>
      <c r="J14" s="31">
        <f t="shared" si="0"/>
        <v>0</v>
      </c>
    </row>
    <row r="15" spans="1:10" ht="18" customHeight="1" x14ac:dyDescent="0.25">
      <c r="A15" s="30">
        <v>9</v>
      </c>
      <c r="B15" s="43"/>
      <c r="C15" s="45"/>
      <c r="D15" s="45"/>
      <c r="E15" s="45"/>
      <c r="F15" s="45"/>
      <c r="G15" s="45"/>
      <c r="H15" s="43"/>
      <c r="I15" s="43"/>
      <c r="J15" s="31">
        <f t="shared" si="0"/>
        <v>0</v>
      </c>
    </row>
    <row r="16" spans="1:10" ht="18" customHeight="1" x14ac:dyDescent="0.25">
      <c r="A16" s="30">
        <v>10</v>
      </c>
      <c r="B16" s="43"/>
      <c r="C16" s="45"/>
      <c r="D16" s="45"/>
      <c r="E16" s="45"/>
      <c r="F16" s="45"/>
      <c r="G16" s="45"/>
      <c r="H16" s="43"/>
      <c r="I16" s="43"/>
      <c r="J16" s="31">
        <f t="shared" si="0"/>
        <v>0</v>
      </c>
    </row>
    <row r="17" spans="1:10" ht="18" customHeight="1" x14ac:dyDescent="0.25">
      <c r="A17" s="30">
        <v>11</v>
      </c>
      <c r="B17" s="43"/>
      <c r="C17" s="45"/>
      <c r="D17" s="45"/>
      <c r="E17" s="45"/>
      <c r="F17" s="45"/>
      <c r="G17" s="45"/>
      <c r="H17" s="43"/>
      <c r="I17" s="43"/>
      <c r="J17" s="31">
        <f t="shared" si="0"/>
        <v>0</v>
      </c>
    </row>
    <row r="18" spans="1:10" ht="18" customHeight="1" x14ac:dyDescent="0.25">
      <c r="A18" s="30">
        <v>12</v>
      </c>
      <c r="B18" s="43"/>
      <c r="C18" s="45"/>
      <c r="D18" s="45"/>
      <c r="E18" s="45"/>
      <c r="F18" s="45"/>
      <c r="G18" s="45"/>
      <c r="H18" s="43"/>
      <c r="I18" s="43"/>
      <c r="J18" s="31">
        <f t="shared" si="0"/>
        <v>0</v>
      </c>
    </row>
    <row r="19" spans="1:10" ht="18" customHeight="1" x14ac:dyDescent="0.25">
      <c r="A19" s="30">
        <v>13</v>
      </c>
      <c r="B19" s="43"/>
      <c r="C19" s="45"/>
      <c r="D19" s="45"/>
      <c r="E19" s="45"/>
      <c r="F19" s="45"/>
      <c r="G19" s="45"/>
      <c r="H19" s="43"/>
      <c r="I19" s="43"/>
      <c r="J19" s="31">
        <f t="shared" si="0"/>
        <v>0</v>
      </c>
    </row>
    <row r="20" spans="1:10" ht="18" customHeight="1" x14ac:dyDescent="0.25">
      <c r="A20" s="30">
        <v>14</v>
      </c>
      <c r="B20" s="43"/>
      <c r="C20" s="45"/>
      <c r="D20" s="45"/>
      <c r="E20" s="45"/>
      <c r="F20" s="45"/>
      <c r="G20" s="45"/>
      <c r="H20" s="43"/>
      <c r="I20" s="43"/>
      <c r="J20" s="31">
        <f t="shared" si="0"/>
        <v>0</v>
      </c>
    </row>
    <row r="21" spans="1:10" ht="18" customHeight="1" x14ac:dyDescent="0.25">
      <c r="A21" s="30">
        <v>15</v>
      </c>
      <c r="B21" s="43"/>
      <c r="C21" s="45"/>
      <c r="D21" s="45"/>
      <c r="E21" s="45"/>
      <c r="F21" s="45"/>
      <c r="G21" s="45"/>
      <c r="H21" s="43"/>
      <c r="I21" s="43"/>
      <c r="J21" s="31">
        <f t="shared" si="0"/>
        <v>0</v>
      </c>
    </row>
    <row r="22" spans="1:10" ht="18" customHeight="1" x14ac:dyDescent="0.25">
      <c r="A22" s="30">
        <v>16</v>
      </c>
      <c r="B22" s="43"/>
      <c r="C22" s="45"/>
      <c r="D22" s="45"/>
      <c r="E22" s="45"/>
      <c r="F22" s="45"/>
      <c r="G22" s="45"/>
      <c r="H22" s="43"/>
      <c r="I22" s="43"/>
      <c r="J22" s="31">
        <f t="shared" si="0"/>
        <v>0</v>
      </c>
    </row>
    <row r="23" spans="1:10" ht="18" customHeight="1" x14ac:dyDescent="0.25">
      <c r="A23" s="30">
        <v>17</v>
      </c>
      <c r="B23" s="43"/>
      <c r="C23" s="45"/>
      <c r="D23" s="45"/>
      <c r="E23" s="45"/>
      <c r="F23" s="45"/>
      <c r="G23" s="45"/>
      <c r="H23" s="43"/>
      <c r="I23" s="43"/>
      <c r="J23" s="31">
        <f t="shared" si="0"/>
        <v>0</v>
      </c>
    </row>
    <row r="24" spans="1:10" ht="18" customHeight="1" x14ac:dyDescent="0.25">
      <c r="A24" s="30">
        <v>18</v>
      </c>
      <c r="B24" s="43"/>
      <c r="C24" s="45"/>
      <c r="D24" s="45"/>
      <c r="E24" s="45"/>
      <c r="F24" s="45"/>
      <c r="G24" s="45"/>
      <c r="H24" s="43"/>
      <c r="I24" s="43"/>
      <c r="J24" s="31">
        <f t="shared" si="0"/>
        <v>0</v>
      </c>
    </row>
    <row r="25" spans="1:10" ht="18" customHeight="1" x14ac:dyDescent="0.25">
      <c r="A25" s="30">
        <v>19</v>
      </c>
      <c r="B25" s="43"/>
      <c r="C25" s="45"/>
      <c r="D25" s="45"/>
      <c r="E25" s="45"/>
      <c r="F25" s="45"/>
      <c r="G25" s="45"/>
      <c r="H25" s="43"/>
      <c r="I25" s="43"/>
      <c r="J25" s="31">
        <f t="shared" si="0"/>
        <v>0</v>
      </c>
    </row>
    <row r="26" spans="1:10" ht="18" customHeight="1" x14ac:dyDescent="0.25">
      <c r="A26" s="30">
        <v>20</v>
      </c>
      <c r="B26" s="43"/>
      <c r="C26" s="45"/>
      <c r="D26" s="45"/>
      <c r="E26" s="45"/>
      <c r="F26" s="45"/>
      <c r="G26" s="45"/>
      <c r="H26" s="43"/>
      <c r="I26" s="43"/>
      <c r="J26" s="31">
        <f t="shared" si="0"/>
        <v>0</v>
      </c>
    </row>
    <row r="27" spans="1:10" ht="18" customHeight="1" x14ac:dyDescent="0.25">
      <c r="A27" s="30">
        <v>21</v>
      </c>
      <c r="B27" s="43"/>
      <c r="C27" s="45"/>
      <c r="D27" s="45"/>
      <c r="E27" s="45"/>
      <c r="F27" s="45"/>
      <c r="G27" s="45"/>
      <c r="H27" s="43"/>
      <c r="I27" s="43"/>
      <c r="J27" s="31">
        <f t="shared" si="0"/>
        <v>0</v>
      </c>
    </row>
    <row r="28" spans="1:10" ht="18" customHeight="1" x14ac:dyDescent="0.25">
      <c r="A28" s="30">
        <v>22</v>
      </c>
      <c r="B28" s="43"/>
      <c r="C28" s="45"/>
      <c r="D28" s="45"/>
      <c r="E28" s="45"/>
      <c r="F28" s="45"/>
      <c r="G28" s="45"/>
      <c r="H28" s="43"/>
      <c r="I28" s="43"/>
      <c r="J28" s="31">
        <f t="shared" si="0"/>
        <v>0</v>
      </c>
    </row>
    <row r="29" spans="1:10" ht="18" customHeight="1" x14ac:dyDescent="0.25">
      <c r="A29" s="30">
        <v>23</v>
      </c>
      <c r="B29" s="43"/>
      <c r="C29" s="45"/>
      <c r="D29" s="45"/>
      <c r="E29" s="45"/>
      <c r="F29" s="45"/>
      <c r="G29" s="45"/>
      <c r="H29" s="43"/>
      <c r="I29" s="43"/>
      <c r="J29" s="31">
        <f t="shared" si="0"/>
        <v>0</v>
      </c>
    </row>
    <row r="30" spans="1:10" ht="18" customHeight="1" x14ac:dyDescent="0.25">
      <c r="A30" s="30">
        <v>24</v>
      </c>
      <c r="B30" s="43"/>
      <c r="C30" s="45"/>
      <c r="D30" s="45"/>
      <c r="E30" s="45"/>
      <c r="F30" s="45"/>
      <c r="G30" s="45"/>
      <c r="H30" s="43"/>
      <c r="I30" s="43"/>
      <c r="J30" s="31">
        <f t="shared" si="0"/>
        <v>0</v>
      </c>
    </row>
    <row r="31" spans="1:10" ht="18" customHeight="1" x14ac:dyDescent="0.25">
      <c r="A31" s="30">
        <v>25</v>
      </c>
      <c r="B31" s="43"/>
      <c r="C31" s="45"/>
      <c r="D31" s="45"/>
      <c r="E31" s="45"/>
      <c r="F31" s="45"/>
      <c r="G31" s="45"/>
      <c r="H31" s="43"/>
      <c r="I31" s="43"/>
      <c r="J31" s="31">
        <f t="shared" si="0"/>
        <v>0</v>
      </c>
    </row>
    <row r="32" spans="1:10" ht="18" customHeight="1" x14ac:dyDescent="0.25">
      <c r="A32" s="30">
        <v>26</v>
      </c>
      <c r="B32" s="43"/>
      <c r="C32" s="45"/>
      <c r="D32" s="45"/>
      <c r="E32" s="45"/>
      <c r="F32" s="45"/>
      <c r="G32" s="45"/>
      <c r="H32" s="43"/>
      <c r="I32" s="43"/>
      <c r="J32" s="31">
        <f t="shared" si="0"/>
        <v>0</v>
      </c>
    </row>
    <row r="33" spans="1:10" ht="18" customHeight="1" x14ac:dyDescent="0.25">
      <c r="A33" s="30">
        <v>27</v>
      </c>
      <c r="B33" s="43"/>
      <c r="C33" s="45"/>
      <c r="D33" s="45"/>
      <c r="E33" s="45"/>
      <c r="F33" s="45"/>
      <c r="G33" s="45"/>
      <c r="H33" s="43"/>
      <c r="I33" s="43"/>
      <c r="J33" s="31">
        <f t="shared" si="0"/>
        <v>0</v>
      </c>
    </row>
    <row r="34" spans="1:10" ht="18" customHeight="1" x14ac:dyDescent="0.25">
      <c r="A34" s="30">
        <v>28</v>
      </c>
      <c r="B34" s="43"/>
      <c r="C34" s="45"/>
      <c r="D34" s="45"/>
      <c r="E34" s="45"/>
      <c r="F34" s="45"/>
      <c r="G34" s="45"/>
      <c r="H34" s="43"/>
      <c r="I34" s="43"/>
      <c r="J34" s="31">
        <f t="shared" si="0"/>
        <v>0</v>
      </c>
    </row>
    <row r="35" spans="1:10" ht="18" customHeight="1" x14ac:dyDescent="0.25">
      <c r="A35" s="30">
        <v>29</v>
      </c>
      <c r="B35" s="43"/>
      <c r="C35" s="45"/>
      <c r="D35" s="45"/>
      <c r="E35" s="45"/>
      <c r="F35" s="45"/>
      <c r="G35" s="45"/>
      <c r="H35" s="43"/>
      <c r="I35" s="43"/>
      <c r="J35" s="31">
        <f t="shared" si="0"/>
        <v>0</v>
      </c>
    </row>
    <row r="36" spans="1:10" ht="18" customHeight="1" x14ac:dyDescent="0.25">
      <c r="A36" s="30">
        <v>30</v>
      </c>
      <c r="B36" s="43"/>
      <c r="C36" s="45"/>
      <c r="D36" s="45"/>
      <c r="E36" s="45"/>
      <c r="F36" s="45"/>
      <c r="G36" s="45"/>
      <c r="H36" s="43"/>
      <c r="I36" s="43"/>
      <c r="J36" s="31">
        <f t="shared" si="0"/>
        <v>0</v>
      </c>
    </row>
    <row r="37" spans="1:10" ht="18" customHeight="1" x14ac:dyDescent="0.25">
      <c r="A37" s="30">
        <v>31</v>
      </c>
      <c r="B37" s="43"/>
      <c r="C37" s="45"/>
      <c r="D37" s="45"/>
      <c r="E37" s="45"/>
      <c r="F37" s="45"/>
      <c r="G37" s="45"/>
      <c r="H37" s="43"/>
      <c r="I37" s="43"/>
      <c r="J37" s="31">
        <f t="shared" si="0"/>
        <v>0</v>
      </c>
    </row>
    <row r="38" spans="1:10" ht="18" customHeight="1" x14ac:dyDescent="0.25">
      <c r="A38" s="30">
        <v>32</v>
      </c>
      <c r="B38" s="43"/>
      <c r="C38" s="45"/>
      <c r="D38" s="45"/>
      <c r="E38" s="45"/>
      <c r="F38" s="45"/>
      <c r="G38" s="45"/>
      <c r="H38" s="43"/>
      <c r="I38" s="43"/>
      <c r="J38" s="31">
        <f t="shared" si="0"/>
        <v>0</v>
      </c>
    </row>
    <row r="39" spans="1:10" ht="18" customHeight="1" x14ac:dyDescent="0.25">
      <c r="A39" s="30">
        <v>33</v>
      </c>
      <c r="B39" s="43"/>
      <c r="C39" s="45"/>
      <c r="D39" s="45"/>
      <c r="E39" s="45"/>
      <c r="F39" s="45"/>
      <c r="G39" s="45"/>
      <c r="H39" s="43"/>
      <c r="I39" s="43"/>
      <c r="J39" s="31">
        <f t="shared" si="0"/>
        <v>0</v>
      </c>
    </row>
    <row r="40" spans="1:10" ht="18" customHeight="1" x14ac:dyDescent="0.25">
      <c r="A40" s="30">
        <v>34</v>
      </c>
      <c r="B40" s="43"/>
      <c r="C40" s="45"/>
      <c r="D40" s="45"/>
      <c r="E40" s="45"/>
      <c r="F40" s="45"/>
      <c r="G40" s="45"/>
      <c r="H40" s="43"/>
      <c r="I40" s="43"/>
      <c r="J40" s="31">
        <f t="shared" si="0"/>
        <v>0</v>
      </c>
    </row>
    <row r="41" spans="1:10" ht="18" customHeight="1" x14ac:dyDescent="0.25">
      <c r="A41" s="30">
        <v>35</v>
      </c>
      <c r="B41" s="43"/>
      <c r="C41" s="45"/>
      <c r="D41" s="45"/>
      <c r="E41" s="45"/>
      <c r="F41" s="45"/>
      <c r="G41" s="45"/>
      <c r="H41" s="43"/>
      <c r="I41" s="43"/>
      <c r="J41" s="31">
        <f t="shared" si="0"/>
        <v>0</v>
      </c>
    </row>
    <row r="42" spans="1:10" ht="18" customHeight="1" x14ac:dyDescent="0.25">
      <c r="A42" s="30">
        <v>36</v>
      </c>
      <c r="B42" s="43"/>
      <c r="C42" s="45"/>
      <c r="D42" s="45"/>
      <c r="E42" s="45"/>
      <c r="F42" s="45"/>
      <c r="G42" s="45"/>
      <c r="H42" s="43"/>
      <c r="I42" s="43"/>
      <c r="J42" s="31">
        <f t="shared" si="0"/>
        <v>0</v>
      </c>
    </row>
    <row r="43" spans="1:10" ht="18" customHeight="1" x14ac:dyDescent="0.25">
      <c r="A43" s="30">
        <v>37</v>
      </c>
      <c r="B43" s="43"/>
      <c r="C43" s="45"/>
      <c r="D43" s="45"/>
      <c r="E43" s="45"/>
      <c r="F43" s="45"/>
      <c r="G43" s="45"/>
      <c r="H43" s="43"/>
      <c r="I43" s="43"/>
      <c r="J43" s="31">
        <f t="shared" si="0"/>
        <v>0</v>
      </c>
    </row>
    <row r="44" spans="1:10" ht="18" customHeight="1" x14ac:dyDescent="0.25">
      <c r="A44" s="30">
        <v>38</v>
      </c>
      <c r="B44" s="43"/>
      <c r="C44" s="45"/>
      <c r="D44" s="45"/>
      <c r="E44" s="45"/>
      <c r="F44" s="45"/>
      <c r="G44" s="45"/>
      <c r="H44" s="43"/>
      <c r="I44" s="43"/>
      <c r="J44" s="31">
        <f t="shared" si="0"/>
        <v>0</v>
      </c>
    </row>
    <row r="45" spans="1:10" ht="18" customHeight="1" x14ac:dyDescent="0.25">
      <c r="A45" s="30">
        <v>39</v>
      </c>
      <c r="B45" s="43"/>
      <c r="C45" s="45"/>
      <c r="D45" s="45"/>
      <c r="E45" s="45"/>
      <c r="F45" s="45"/>
      <c r="G45" s="45"/>
      <c r="H45" s="43"/>
      <c r="I45" s="43"/>
      <c r="J45" s="31">
        <f t="shared" si="0"/>
        <v>0</v>
      </c>
    </row>
    <row r="46" spans="1:10" ht="18" customHeight="1" x14ac:dyDescent="0.25">
      <c r="A46" s="30">
        <v>40</v>
      </c>
      <c r="B46" s="43"/>
      <c r="C46" s="45"/>
      <c r="D46" s="45"/>
      <c r="E46" s="45"/>
      <c r="F46" s="45"/>
      <c r="G46" s="45"/>
      <c r="H46" s="43"/>
      <c r="I46" s="43"/>
      <c r="J46" s="31">
        <f t="shared" si="0"/>
        <v>0</v>
      </c>
    </row>
    <row r="47" spans="1:10" ht="18" customHeight="1" x14ac:dyDescent="0.25">
      <c r="A47" s="30">
        <v>41</v>
      </c>
      <c r="B47" s="43"/>
      <c r="C47" s="45"/>
      <c r="D47" s="45"/>
      <c r="E47" s="45"/>
      <c r="F47" s="45"/>
      <c r="G47" s="45"/>
      <c r="H47" s="43"/>
      <c r="I47" s="43"/>
      <c r="J47" s="31">
        <f t="shared" si="0"/>
        <v>0</v>
      </c>
    </row>
    <row r="48" spans="1:10" ht="18" customHeight="1" x14ac:dyDescent="0.25">
      <c r="A48" s="30">
        <v>42</v>
      </c>
      <c r="B48" s="43"/>
      <c r="C48" s="45"/>
      <c r="D48" s="45"/>
      <c r="E48" s="45"/>
      <c r="F48" s="45"/>
      <c r="G48" s="45"/>
      <c r="H48" s="43"/>
      <c r="I48" s="43"/>
      <c r="J48" s="31">
        <f t="shared" si="0"/>
        <v>0</v>
      </c>
    </row>
    <row r="49" spans="1:10" ht="18" customHeight="1" x14ac:dyDescent="0.25">
      <c r="A49" s="30">
        <v>43</v>
      </c>
      <c r="B49" s="43"/>
      <c r="C49" s="45"/>
      <c r="D49" s="45"/>
      <c r="E49" s="45"/>
      <c r="F49" s="45"/>
      <c r="G49" s="45"/>
      <c r="H49" s="43"/>
      <c r="I49" s="43"/>
      <c r="J49" s="31">
        <f t="shared" si="0"/>
        <v>0</v>
      </c>
    </row>
    <row r="50" spans="1:10" ht="18" customHeight="1" x14ac:dyDescent="0.25">
      <c r="A50" s="30">
        <v>44</v>
      </c>
      <c r="B50" s="43"/>
      <c r="C50" s="45"/>
      <c r="D50" s="45"/>
      <c r="E50" s="45"/>
      <c r="F50" s="45"/>
      <c r="G50" s="45"/>
      <c r="H50" s="43"/>
      <c r="I50" s="43"/>
      <c r="J50" s="31">
        <f t="shared" si="0"/>
        <v>0</v>
      </c>
    </row>
    <row r="51" spans="1:10" ht="18" customHeight="1" x14ac:dyDescent="0.25">
      <c r="A51" s="30">
        <v>45</v>
      </c>
      <c r="B51" s="43"/>
      <c r="C51" s="45"/>
      <c r="D51" s="45"/>
      <c r="E51" s="45"/>
      <c r="F51" s="45"/>
      <c r="G51" s="45"/>
      <c r="H51" s="43"/>
      <c r="I51" s="43"/>
      <c r="J51" s="31">
        <f t="shared" si="0"/>
        <v>0</v>
      </c>
    </row>
    <row r="52" spans="1:10" ht="18" customHeight="1" x14ac:dyDescent="0.25">
      <c r="A52" s="30">
        <v>46</v>
      </c>
      <c r="B52" s="43"/>
      <c r="C52" s="45"/>
      <c r="D52" s="45"/>
      <c r="E52" s="45"/>
      <c r="F52" s="45"/>
      <c r="G52" s="45"/>
      <c r="H52" s="43"/>
      <c r="I52" s="43"/>
      <c r="J52" s="31">
        <f t="shared" si="0"/>
        <v>0</v>
      </c>
    </row>
    <row r="53" spans="1:10" ht="18" customHeight="1" x14ac:dyDescent="0.25">
      <c r="A53" s="30">
        <v>47</v>
      </c>
      <c r="B53" s="43"/>
      <c r="C53" s="45"/>
      <c r="D53" s="45"/>
      <c r="E53" s="45"/>
      <c r="F53" s="45"/>
      <c r="G53" s="45"/>
      <c r="H53" s="43"/>
      <c r="I53" s="43"/>
      <c r="J53" s="31">
        <f t="shared" si="0"/>
        <v>0</v>
      </c>
    </row>
    <row r="54" spans="1:10" ht="18" customHeight="1" x14ac:dyDescent="0.25">
      <c r="A54" s="30">
        <v>48</v>
      </c>
      <c r="B54" s="43"/>
      <c r="C54" s="45"/>
      <c r="D54" s="45"/>
      <c r="E54" s="45"/>
      <c r="F54" s="45"/>
      <c r="G54" s="45"/>
      <c r="H54" s="43"/>
      <c r="I54" s="43"/>
      <c r="J54" s="31">
        <f t="shared" si="0"/>
        <v>0</v>
      </c>
    </row>
    <row r="55" spans="1:10" ht="18" customHeight="1" x14ac:dyDescent="0.25">
      <c r="A55" s="30">
        <v>49</v>
      </c>
      <c r="B55" s="43"/>
      <c r="C55" s="45"/>
      <c r="D55" s="45"/>
      <c r="E55" s="45"/>
      <c r="F55" s="45"/>
      <c r="G55" s="45"/>
      <c r="H55" s="43"/>
      <c r="I55" s="43"/>
      <c r="J55" s="31">
        <f t="shared" si="0"/>
        <v>0</v>
      </c>
    </row>
    <row r="56" spans="1:10" ht="18" customHeight="1" x14ac:dyDescent="0.25">
      <c r="A56" s="30">
        <v>50</v>
      </c>
      <c r="B56" s="43"/>
      <c r="C56" s="45"/>
      <c r="D56" s="45"/>
      <c r="E56" s="45"/>
      <c r="F56" s="45"/>
      <c r="G56" s="45"/>
      <c r="H56" s="43"/>
      <c r="I56" s="43"/>
      <c r="J56" s="31">
        <f t="shared" si="0"/>
        <v>0</v>
      </c>
    </row>
    <row r="57" spans="1:10" ht="18" customHeight="1" x14ac:dyDescent="0.25">
      <c r="A57" s="30">
        <v>51</v>
      </c>
      <c r="B57" s="43"/>
      <c r="C57" s="45"/>
      <c r="D57" s="45"/>
      <c r="E57" s="45"/>
      <c r="F57" s="45"/>
      <c r="G57" s="45"/>
      <c r="H57" s="43"/>
      <c r="I57" s="43"/>
      <c r="J57" s="31">
        <f t="shared" si="0"/>
        <v>0</v>
      </c>
    </row>
    <row r="58" spans="1:10" ht="18" customHeight="1" x14ac:dyDescent="0.25">
      <c r="A58" s="30">
        <v>52</v>
      </c>
      <c r="B58" s="43"/>
      <c r="C58" s="45"/>
      <c r="D58" s="45"/>
      <c r="E58" s="45"/>
      <c r="F58" s="45"/>
      <c r="G58" s="45"/>
      <c r="H58" s="43"/>
      <c r="I58" s="43"/>
      <c r="J58" s="31">
        <f t="shared" si="0"/>
        <v>0</v>
      </c>
    </row>
    <row r="59" spans="1:10" ht="18" customHeight="1" x14ac:dyDescent="0.25">
      <c r="A59" s="30">
        <v>53</v>
      </c>
      <c r="B59" s="43"/>
      <c r="C59" s="45"/>
      <c r="D59" s="45"/>
      <c r="E59" s="45"/>
      <c r="F59" s="45"/>
      <c r="G59" s="45"/>
      <c r="H59" s="43"/>
      <c r="I59" s="43"/>
      <c r="J59" s="31">
        <f t="shared" si="0"/>
        <v>0</v>
      </c>
    </row>
    <row r="60" spans="1:10" ht="18" customHeight="1" x14ac:dyDescent="0.25">
      <c r="A60" s="30">
        <v>54</v>
      </c>
      <c r="B60" s="43"/>
      <c r="C60" s="45"/>
      <c r="D60" s="45"/>
      <c r="E60" s="45"/>
      <c r="F60" s="45"/>
      <c r="G60" s="45"/>
      <c r="H60" s="43"/>
      <c r="I60" s="43"/>
      <c r="J60" s="31">
        <f t="shared" si="0"/>
        <v>0</v>
      </c>
    </row>
    <row r="61" spans="1:10" ht="18" customHeight="1" x14ac:dyDescent="0.25">
      <c r="A61" s="30">
        <v>55</v>
      </c>
      <c r="B61" s="43"/>
      <c r="C61" s="45"/>
      <c r="D61" s="45"/>
      <c r="E61" s="45"/>
      <c r="F61" s="45"/>
      <c r="G61" s="45"/>
      <c r="H61" s="43"/>
      <c r="I61" s="43"/>
      <c r="J61" s="31">
        <f t="shared" si="0"/>
        <v>0</v>
      </c>
    </row>
    <row r="62" spans="1:10" ht="18" customHeight="1" x14ac:dyDescent="0.25">
      <c r="A62" s="30">
        <v>56</v>
      </c>
      <c r="B62" s="43"/>
      <c r="C62" s="45"/>
      <c r="D62" s="45"/>
      <c r="E62" s="45"/>
      <c r="F62" s="45"/>
      <c r="G62" s="45"/>
      <c r="H62" s="43"/>
      <c r="I62" s="43"/>
      <c r="J62" s="31">
        <f t="shared" si="0"/>
        <v>0</v>
      </c>
    </row>
    <row r="63" spans="1:10" ht="18" customHeight="1" x14ac:dyDescent="0.25">
      <c r="A63" s="30">
        <v>57</v>
      </c>
      <c r="B63" s="43"/>
      <c r="C63" s="45"/>
      <c r="D63" s="45"/>
      <c r="E63" s="45"/>
      <c r="F63" s="45"/>
      <c r="G63" s="45"/>
      <c r="H63" s="43"/>
      <c r="I63" s="43"/>
      <c r="J63" s="31">
        <f t="shared" si="0"/>
        <v>0</v>
      </c>
    </row>
    <row r="64" spans="1:10" ht="18" customHeight="1" x14ac:dyDescent="0.25">
      <c r="A64" s="30">
        <v>58</v>
      </c>
      <c r="B64" s="43"/>
      <c r="C64" s="45"/>
      <c r="D64" s="45"/>
      <c r="E64" s="45"/>
      <c r="F64" s="45"/>
      <c r="G64" s="45"/>
      <c r="H64" s="43"/>
      <c r="I64" s="43"/>
      <c r="J64" s="31">
        <f t="shared" si="0"/>
        <v>0</v>
      </c>
    </row>
    <row r="65" spans="1:10" ht="18" customHeight="1" x14ac:dyDescent="0.25">
      <c r="A65" s="30">
        <v>59</v>
      </c>
      <c r="B65" s="43"/>
      <c r="C65" s="45"/>
      <c r="D65" s="45"/>
      <c r="E65" s="45"/>
      <c r="F65" s="45"/>
      <c r="G65" s="45"/>
      <c r="H65" s="43"/>
      <c r="I65" s="43"/>
      <c r="J65" s="31">
        <f t="shared" si="0"/>
        <v>0</v>
      </c>
    </row>
    <row r="66" spans="1:10" ht="18" customHeight="1" x14ac:dyDescent="0.25">
      <c r="A66" s="30">
        <v>60</v>
      </c>
      <c r="B66" s="43"/>
      <c r="C66" s="45"/>
      <c r="D66" s="45"/>
      <c r="E66" s="45"/>
      <c r="F66" s="45"/>
      <c r="G66" s="45"/>
      <c r="H66" s="43"/>
      <c r="I66" s="43"/>
      <c r="J66" s="31">
        <f t="shared" si="0"/>
        <v>0</v>
      </c>
    </row>
    <row r="67" spans="1:10" ht="18" customHeight="1" x14ac:dyDescent="0.25">
      <c r="A67" s="48" t="s">
        <v>60</v>
      </c>
      <c r="B67" s="49"/>
      <c r="C67" s="29">
        <f>SUM(C7:C66)</f>
        <v>0</v>
      </c>
      <c r="D67" s="29">
        <f t="shared" ref="D67:J67" si="1">SUM(D7:D66)</f>
        <v>0</v>
      </c>
      <c r="E67" s="29">
        <f t="shared" si="1"/>
        <v>0</v>
      </c>
      <c r="F67" s="29">
        <f t="shared" si="1"/>
        <v>0</v>
      </c>
      <c r="G67" s="29">
        <f t="shared" si="1"/>
        <v>0</v>
      </c>
      <c r="H67" s="29">
        <f t="shared" si="1"/>
        <v>0</v>
      </c>
      <c r="I67" s="29">
        <f t="shared" si="1"/>
        <v>0</v>
      </c>
      <c r="J67" s="31">
        <f t="shared" si="1"/>
        <v>0</v>
      </c>
    </row>
    <row r="68" spans="1:10" ht="18" customHeight="1" x14ac:dyDescent="0.25">
      <c r="A68" s="48" t="s">
        <v>61</v>
      </c>
      <c r="B68" s="49"/>
      <c r="C68" s="29">
        <f>COUNTIF(C7:C66,"&lt;30")</f>
        <v>0</v>
      </c>
      <c r="D68" s="29">
        <f t="shared" ref="D68:J68" si="2">COUNTIF(D7:D66,"&lt;30")</f>
        <v>0</v>
      </c>
      <c r="E68" s="29">
        <f t="shared" si="2"/>
        <v>0</v>
      </c>
      <c r="F68" s="29">
        <f t="shared" si="2"/>
        <v>0</v>
      </c>
      <c r="G68" s="29">
        <f t="shared" si="2"/>
        <v>0</v>
      </c>
      <c r="H68" s="29">
        <f t="shared" si="2"/>
        <v>0</v>
      </c>
      <c r="I68" s="29">
        <f t="shared" si="2"/>
        <v>0</v>
      </c>
      <c r="J68" s="31">
        <f t="shared" si="2"/>
        <v>60</v>
      </c>
    </row>
    <row r="69" spans="1:10" ht="18" customHeight="1" x14ac:dyDescent="0.25">
      <c r="A69" s="48" t="s">
        <v>62</v>
      </c>
      <c r="B69" s="49"/>
      <c r="C69" s="29">
        <f>COUNTIF(C7:C66,"&lt;40")-C68</f>
        <v>0</v>
      </c>
      <c r="D69" s="29">
        <f t="shared" ref="D69:I69" si="3">COUNTIF(D7:D66,"&lt;40")-D68</f>
        <v>0</v>
      </c>
      <c r="E69" s="29">
        <f t="shared" si="3"/>
        <v>0</v>
      </c>
      <c r="F69" s="29">
        <f t="shared" si="3"/>
        <v>0</v>
      </c>
      <c r="G69" s="29">
        <f t="shared" si="3"/>
        <v>0</v>
      </c>
      <c r="H69" s="29">
        <f t="shared" si="3"/>
        <v>0</v>
      </c>
      <c r="I69" s="29">
        <f t="shared" si="3"/>
        <v>0</v>
      </c>
      <c r="J69" s="31">
        <f>COUNTIF(J7:J66,"&lt;40")-J68</f>
        <v>0</v>
      </c>
    </row>
    <row r="70" spans="1:10" ht="18" customHeight="1" x14ac:dyDescent="0.25">
      <c r="A70" s="48" t="s">
        <v>63</v>
      </c>
      <c r="B70" s="49"/>
      <c r="C70" s="29">
        <f>COUNTIF(C7:C66,"&lt;50")-SUM(C68:C69)</f>
        <v>0</v>
      </c>
      <c r="D70" s="29">
        <f t="shared" ref="D70:I70" si="4">COUNTIF(D7:D66,"&lt;50")-SUM(D68:D69)</f>
        <v>0</v>
      </c>
      <c r="E70" s="29">
        <f t="shared" si="4"/>
        <v>0</v>
      </c>
      <c r="F70" s="29">
        <f t="shared" si="4"/>
        <v>0</v>
      </c>
      <c r="G70" s="29">
        <f t="shared" si="4"/>
        <v>0</v>
      </c>
      <c r="H70" s="29">
        <f t="shared" si="4"/>
        <v>0</v>
      </c>
      <c r="I70" s="29">
        <f t="shared" si="4"/>
        <v>0</v>
      </c>
      <c r="J70" s="31">
        <f>COUNTIF(J7:J66,"&lt;50")-SUM(J68:J69)</f>
        <v>0</v>
      </c>
    </row>
    <row r="71" spans="1:10" ht="18" customHeight="1" x14ac:dyDescent="0.25">
      <c r="A71" s="48" t="s">
        <v>64</v>
      </c>
      <c r="B71" s="49"/>
      <c r="C71" s="29">
        <f>COUNTIF(C7:C66,"&lt;60")-SUM(C68:C70)</f>
        <v>0</v>
      </c>
      <c r="D71" s="29">
        <f t="shared" ref="D71:J71" si="5">COUNTIF(D7:D66,"&lt;60")-SUM(D68:D70)</f>
        <v>0</v>
      </c>
      <c r="E71" s="29">
        <f t="shared" si="5"/>
        <v>0</v>
      </c>
      <c r="F71" s="29">
        <f t="shared" si="5"/>
        <v>0</v>
      </c>
      <c r="G71" s="29">
        <f t="shared" si="5"/>
        <v>0</v>
      </c>
      <c r="H71" s="29">
        <f t="shared" si="5"/>
        <v>0</v>
      </c>
      <c r="I71" s="29">
        <f t="shared" si="5"/>
        <v>0</v>
      </c>
      <c r="J71" s="31">
        <f t="shared" si="5"/>
        <v>0</v>
      </c>
    </row>
    <row r="72" spans="1:10" ht="18" customHeight="1" x14ac:dyDescent="0.25">
      <c r="A72" s="48" t="s">
        <v>65</v>
      </c>
      <c r="B72" s="49"/>
      <c r="C72" s="29">
        <f>COUNTIF(C7:C66,"&lt;70")-SUM(C68:C71)</f>
        <v>0</v>
      </c>
      <c r="D72" s="29">
        <f t="shared" ref="D72:J72" si="6">COUNTIF(D7:D66,"&lt;70")-SUM(D68:D71)</f>
        <v>0</v>
      </c>
      <c r="E72" s="29">
        <f t="shared" si="6"/>
        <v>0</v>
      </c>
      <c r="F72" s="29">
        <f t="shared" si="6"/>
        <v>0</v>
      </c>
      <c r="G72" s="29">
        <f t="shared" si="6"/>
        <v>0</v>
      </c>
      <c r="H72" s="29">
        <f t="shared" si="6"/>
        <v>0</v>
      </c>
      <c r="I72" s="29">
        <f t="shared" si="6"/>
        <v>0</v>
      </c>
      <c r="J72" s="31">
        <f t="shared" si="6"/>
        <v>0</v>
      </c>
    </row>
    <row r="73" spans="1:10" ht="18" customHeight="1" x14ac:dyDescent="0.25">
      <c r="A73" s="48" t="s">
        <v>66</v>
      </c>
      <c r="B73" s="49"/>
      <c r="C73" s="29">
        <f>COUNTIF(C7:C66,"&lt;80")-SUM(C68:C72)</f>
        <v>0</v>
      </c>
      <c r="D73" s="29">
        <f t="shared" ref="D73:J73" si="7">COUNTIF(D7:D66,"&lt;80")-SUM(D68:D72)</f>
        <v>0</v>
      </c>
      <c r="E73" s="29">
        <f t="shared" si="7"/>
        <v>0</v>
      </c>
      <c r="F73" s="29">
        <f t="shared" si="7"/>
        <v>0</v>
      </c>
      <c r="G73" s="29">
        <f t="shared" si="7"/>
        <v>0</v>
      </c>
      <c r="H73" s="29">
        <f t="shared" si="7"/>
        <v>0</v>
      </c>
      <c r="I73" s="29">
        <f t="shared" si="7"/>
        <v>0</v>
      </c>
      <c r="J73" s="31">
        <f t="shared" si="7"/>
        <v>0</v>
      </c>
    </row>
    <row r="74" spans="1:10" ht="18" customHeight="1" x14ac:dyDescent="0.25">
      <c r="A74" s="48" t="s">
        <v>67</v>
      </c>
      <c r="B74" s="49"/>
      <c r="C74" s="29">
        <f>COUNTIF(C7:C66,"&lt;90")-SUM(C68:C73)</f>
        <v>0</v>
      </c>
      <c r="D74" s="29">
        <f t="shared" ref="D74:J74" si="8">COUNTIF(D7:D66,"&lt;90")-SUM(D68:D73)</f>
        <v>0</v>
      </c>
      <c r="E74" s="29">
        <f t="shared" si="8"/>
        <v>0</v>
      </c>
      <c r="F74" s="29">
        <f t="shared" si="8"/>
        <v>0</v>
      </c>
      <c r="G74" s="29">
        <f t="shared" si="8"/>
        <v>0</v>
      </c>
      <c r="H74" s="29">
        <f t="shared" si="8"/>
        <v>0</v>
      </c>
      <c r="I74" s="29">
        <f t="shared" si="8"/>
        <v>0</v>
      </c>
      <c r="J74" s="31">
        <f t="shared" si="8"/>
        <v>0</v>
      </c>
    </row>
    <row r="75" spans="1:10" ht="18" customHeight="1" x14ac:dyDescent="0.25">
      <c r="A75" s="48" t="s">
        <v>68</v>
      </c>
      <c r="B75" s="49"/>
      <c r="C75" s="29">
        <f>COUNTIF(C7:C66,"&lt;100")-SUM(C68:C74)</f>
        <v>0</v>
      </c>
      <c r="D75" s="29">
        <f t="shared" ref="D75:J75" si="9">COUNTIF(D7:D66,"&lt;100")-SUM(D68:D74)</f>
        <v>0</v>
      </c>
      <c r="E75" s="29">
        <f t="shared" si="9"/>
        <v>0</v>
      </c>
      <c r="F75" s="29">
        <f t="shared" si="9"/>
        <v>0</v>
      </c>
      <c r="G75" s="29">
        <f t="shared" si="9"/>
        <v>0</v>
      </c>
      <c r="H75" s="29">
        <f t="shared" si="9"/>
        <v>0</v>
      </c>
      <c r="I75" s="29">
        <f t="shared" si="9"/>
        <v>0</v>
      </c>
      <c r="J75" s="31">
        <f t="shared" si="9"/>
        <v>0</v>
      </c>
    </row>
    <row r="76" spans="1:10" ht="18" customHeight="1" x14ac:dyDescent="0.25">
      <c r="A76" s="48" t="s">
        <v>69</v>
      </c>
      <c r="B76" s="60"/>
      <c r="C76" s="29">
        <f>COUNTIF(C7:C66,"=100")</f>
        <v>0</v>
      </c>
      <c r="D76" s="29">
        <f t="shared" ref="D76:J76" si="10">COUNTIF(D7:D66,"=100")</f>
        <v>0</v>
      </c>
      <c r="E76" s="29">
        <f t="shared" si="10"/>
        <v>0</v>
      </c>
      <c r="F76" s="29">
        <f t="shared" si="10"/>
        <v>0</v>
      </c>
      <c r="G76" s="29">
        <f t="shared" si="10"/>
        <v>0</v>
      </c>
      <c r="H76" s="29">
        <f t="shared" si="10"/>
        <v>0</v>
      </c>
      <c r="I76" s="29">
        <f t="shared" si="10"/>
        <v>0</v>
      </c>
      <c r="J76" s="31">
        <f t="shared" si="10"/>
        <v>0</v>
      </c>
    </row>
    <row r="77" spans="1:10" ht="18" customHeight="1" x14ac:dyDescent="0.25">
      <c r="A77" s="55" t="s">
        <v>70</v>
      </c>
      <c r="B77" s="49"/>
      <c r="C77" s="29">
        <f>MAX(C7:C66)</f>
        <v>0</v>
      </c>
      <c r="D77" s="29">
        <f t="shared" ref="D77:J77" si="11">MAX(D7:D66)</f>
        <v>0</v>
      </c>
      <c r="E77" s="29">
        <f t="shared" si="11"/>
        <v>0</v>
      </c>
      <c r="F77" s="29">
        <f t="shared" si="11"/>
        <v>0</v>
      </c>
      <c r="G77" s="29">
        <f t="shared" si="11"/>
        <v>0</v>
      </c>
      <c r="H77" s="29">
        <f t="shared" si="11"/>
        <v>0</v>
      </c>
      <c r="I77" s="29">
        <f t="shared" si="11"/>
        <v>0</v>
      </c>
      <c r="J77" s="31">
        <f t="shared" si="11"/>
        <v>0</v>
      </c>
    </row>
    <row r="78" spans="1:10" ht="18" customHeight="1" x14ac:dyDescent="0.25">
      <c r="A78" s="55" t="s">
        <v>71</v>
      </c>
      <c r="B78" s="49"/>
      <c r="C78" s="29">
        <f>MIN(C7:C66)</f>
        <v>0</v>
      </c>
      <c r="D78" s="29">
        <f t="shared" ref="D78:J78" si="12">MIN(D7:D66)</f>
        <v>0</v>
      </c>
      <c r="E78" s="29">
        <f t="shared" si="12"/>
        <v>0</v>
      </c>
      <c r="F78" s="29">
        <f t="shared" si="12"/>
        <v>0</v>
      </c>
      <c r="G78" s="29">
        <f t="shared" si="12"/>
        <v>0</v>
      </c>
      <c r="H78" s="29">
        <f t="shared" si="12"/>
        <v>0</v>
      </c>
      <c r="I78" s="29">
        <f t="shared" si="12"/>
        <v>0</v>
      </c>
      <c r="J78" s="31">
        <f t="shared" si="12"/>
        <v>0</v>
      </c>
    </row>
    <row r="79" spans="1:10" ht="18" customHeight="1" x14ac:dyDescent="0.25">
      <c r="A79" s="55" t="s">
        <v>72</v>
      </c>
      <c r="B79" s="49"/>
      <c r="C79" s="29" t="e">
        <f>AVERAGE(C7:C66)</f>
        <v>#DIV/0!</v>
      </c>
      <c r="D79" s="29" t="e">
        <f t="shared" ref="D79:J79" si="13">AVERAGE(D7:D66)</f>
        <v>#DIV/0!</v>
      </c>
      <c r="E79" s="29" t="e">
        <f t="shared" si="13"/>
        <v>#DIV/0!</v>
      </c>
      <c r="F79" s="29" t="e">
        <f t="shared" si="13"/>
        <v>#DIV/0!</v>
      </c>
      <c r="G79" s="29" t="e">
        <f t="shared" si="13"/>
        <v>#DIV/0!</v>
      </c>
      <c r="H79" s="29" t="e">
        <f t="shared" si="13"/>
        <v>#DIV/0!</v>
      </c>
      <c r="I79" s="29" t="e">
        <f t="shared" si="13"/>
        <v>#DIV/0!</v>
      </c>
      <c r="J79" s="31">
        <f t="shared" si="13"/>
        <v>0</v>
      </c>
    </row>
    <row r="80" spans="1:10" ht="18" customHeight="1" x14ac:dyDescent="0.25">
      <c r="A80" s="55" t="s">
        <v>73</v>
      </c>
      <c r="B80" s="49"/>
      <c r="C80" s="29" t="e">
        <f>COUNTIF(C7:C66,"&gt;=80")/COUNT(C7:C66)*100</f>
        <v>#DIV/0!</v>
      </c>
      <c r="D80" s="29" t="e">
        <f t="shared" ref="D80:J80" si="14">COUNTIF(D7:D66,"&gt;=80")/COUNT(D7:D66)*100</f>
        <v>#DIV/0!</v>
      </c>
      <c r="E80" s="29" t="e">
        <f t="shared" si="14"/>
        <v>#DIV/0!</v>
      </c>
      <c r="F80" s="29" t="e">
        <f t="shared" si="14"/>
        <v>#DIV/0!</v>
      </c>
      <c r="G80" s="29" t="e">
        <f t="shared" si="14"/>
        <v>#DIV/0!</v>
      </c>
      <c r="H80" s="29" t="e">
        <f t="shared" si="14"/>
        <v>#DIV/0!</v>
      </c>
      <c r="I80" s="29" t="e">
        <f t="shared" si="14"/>
        <v>#DIV/0!</v>
      </c>
      <c r="J80" s="31">
        <f t="shared" si="14"/>
        <v>0</v>
      </c>
    </row>
    <row r="81" spans="1:10" ht="18" customHeight="1" thickBot="1" x14ac:dyDescent="0.3">
      <c r="A81" s="56" t="s">
        <v>74</v>
      </c>
      <c r="B81" s="57"/>
      <c r="C81" s="32" t="e">
        <f>COUNTIF(C7:C66,"&gt;=60")/COUNT(C7:C66)*100</f>
        <v>#DIV/0!</v>
      </c>
      <c r="D81" s="32" t="e">
        <f t="shared" ref="D81:J81" si="15">COUNTIF(D7:D66,"&gt;=60")/COUNT(D7:D66)*100</f>
        <v>#DIV/0!</v>
      </c>
      <c r="E81" s="32" t="e">
        <f t="shared" si="15"/>
        <v>#DIV/0!</v>
      </c>
      <c r="F81" s="32" t="e">
        <f t="shared" si="15"/>
        <v>#DIV/0!</v>
      </c>
      <c r="G81" s="32" t="e">
        <f t="shared" si="15"/>
        <v>#DIV/0!</v>
      </c>
      <c r="H81" s="32" t="e">
        <f t="shared" si="15"/>
        <v>#DIV/0!</v>
      </c>
      <c r="I81" s="32" t="e">
        <f t="shared" si="15"/>
        <v>#DIV/0!</v>
      </c>
      <c r="J81" s="33">
        <f t="shared" si="15"/>
        <v>0</v>
      </c>
    </row>
  </sheetData>
  <protectedRanges>
    <protectedRange sqref="A1:J1" name="区域1"/>
  </protectedRanges>
  <mergeCells count="27">
    <mergeCell ref="A78:B78"/>
    <mergeCell ref="A79:B79"/>
    <mergeCell ref="A80:B80"/>
    <mergeCell ref="A81:B81"/>
    <mergeCell ref="A5:A6"/>
    <mergeCell ref="B5:B6"/>
    <mergeCell ref="A71:B71"/>
    <mergeCell ref="A72:B72"/>
    <mergeCell ref="A73:B73"/>
    <mergeCell ref="A74:B74"/>
    <mergeCell ref="A75:B75"/>
    <mergeCell ref="A76:B76"/>
    <mergeCell ref="A70:B70"/>
    <mergeCell ref="A77:B77"/>
    <mergeCell ref="A1:J1"/>
    <mergeCell ref="C5:F5"/>
    <mergeCell ref="A67:B67"/>
    <mergeCell ref="A68:B68"/>
    <mergeCell ref="A69:B69"/>
    <mergeCell ref="G5:G6"/>
    <mergeCell ref="I5:I6"/>
    <mergeCell ref="H5:H6"/>
    <mergeCell ref="J5:J6"/>
    <mergeCell ref="B4:C4"/>
    <mergeCell ref="E4:F4"/>
    <mergeCell ref="I4:J4"/>
    <mergeCell ref="A2:J2"/>
  </mergeCells>
  <phoneticPr fontId="10" type="noConversion"/>
  <pageMargins left="0.70866141732283472" right="0.70866141732283472" top="0.74803149606299213" bottom="0.74803149606299213" header="0.31496062992125984" footer="0.31496062992125984"/>
  <pageSetup paperSize="257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4"/>
  </sheetPr>
  <dimension ref="A1:J47"/>
  <sheetViews>
    <sheetView zoomScaleNormal="100" zoomScaleSheetLayoutView="100" workbookViewId="0">
      <selection activeCell="A4" sqref="A4:J4"/>
    </sheetView>
  </sheetViews>
  <sheetFormatPr defaultColWidth="9" defaultRowHeight="13.5" x14ac:dyDescent="0.25"/>
  <cols>
    <col min="1" max="1" width="8.33203125" style="7" customWidth="1"/>
    <col min="2" max="10" width="7.58203125" style="7" customWidth="1"/>
    <col min="11" max="11" width="9.83203125" style="7" customWidth="1"/>
    <col min="12" max="16384" width="9" style="7"/>
  </cols>
  <sheetData>
    <row r="1" spans="1:10" ht="18" customHeight="1" x14ac:dyDescent="0.25">
      <c r="A1" s="7" t="s">
        <v>37</v>
      </c>
    </row>
    <row r="2" spans="1:10" ht="18" customHeight="1" x14ac:dyDescent="0.25"/>
    <row r="3" spans="1:10" ht="24" customHeight="1" x14ac:dyDescent="0.25">
      <c r="A3" s="46" t="s">
        <v>82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ht="24" customHeight="1" x14ac:dyDescent="0.25">
      <c r="A4" s="46" t="s">
        <v>84</v>
      </c>
      <c r="B4" s="46"/>
      <c r="C4" s="46"/>
      <c r="D4" s="46"/>
      <c r="E4" s="46"/>
      <c r="F4" s="46"/>
      <c r="G4" s="46"/>
      <c r="H4" s="46"/>
      <c r="I4" s="46"/>
      <c r="J4" s="46"/>
    </row>
    <row r="5" spans="1:10" ht="19.5" customHeight="1" x14ac:dyDescent="0.25">
      <c r="A5" s="1"/>
      <c r="B5" s="8"/>
      <c r="C5" s="8"/>
      <c r="D5" s="8"/>
      <c r="E5" s="8"/>
      <c r="F5" s="8"/>
      <c r="G5" s="8"/>
      <c r="H5" s="8"/>
      <c r="I5" s="8"/>
      <c r="J5" s="8"/>
    </row>
    <row r="6" spans="1:10" ht="18.75" customHeight="1" x14ac:dyDescent="0.25">
      <c r="A6" s="2"/>
      <c r="B6" s="22" t="s">
        <v>0</v>
      </c>
      <c r="C6" s="64" t="str">
        <f>成绩登记!E4</f>
        <v>科目要</v>
      </c>
      <c r="D6" s="64"/>
      <c r="E6" s="2"/>
      <c r="F6" s="20" t="s">
        <v>1</v>
      </c>
      <c r="G6" s="61" t="str">
        <f>成绩登记!I4</f>
        <v>吴此人</v>
      </c>
      <c r="H6" s="61"/>
    </row>
    <row r="7" spans="1:10" ht="15.75" customHeight="1" thickBot="1" x14ac:dyDescent="0.3">
      <c r="A7" s="3" t="s">
        <v>2</v>
      </c>
      <c r="B7" s="9"/>
      <c r="C7" s="9"/>
      <c r="D7" s="9"/>
      <c r="E7" s="9"/>
      <c r="F7" s="9"/>
      <c r="G7" s="9"/>
      <c r="H7" s="9"/>
      <c r="I7" s="9"/>
      <c r="J7" s="9"/>
    </row>
    <row r="8" spans="1:10" ht="24" customHeight="1" x14ac:dyDescent="0.25">
      <c r="A8" s="10" t="s">
        <v>3</v>
      </c>
      <c r="B8" s="11" t="s">
        <v>4</v>
      </c>
      <c r="C8" s="11" t="s">
        <v>5</v>
      </c>
      <c r="D8" s="11" t="s">
        <v>6</v>
      </c>
      <c r="E8" s="11" t="s">
        <v>7</v>
      </c>
      <c r="F8" s="11" t="s">
        <v>8</v>
      </c>
      <c r="G8" s="11" t="s">
        <v>9</v>
      </c>
      <c r="H8" s="11" t="s">
        <v>10</v>
      </c>
      <c r="I8" s="11" t="s">
        <v>11</v>
      </c>
      <c r="J8" s="12" t="s">
        <v>12</v>
      </c>
    </row>
    <row r="9" spans="1:10" ht="26.25" customHeight="1" thickBot="1" x14ac:dyDescent="0.3">
      <c r="A9" s="44" t="str">
        <f>成绩登记!B4</f>
        <v>班级名？</v>
      </c>
      <c r="B9" s="41">
        <f>COUNTA(成绩登记!B7:B66)</f>
        <v>0</v>
      </c>
      <c r="C9" s="13">
        <f>SUM(B14:J14)</f>
        <v>0</v>
      </c>
      <c r="D9" s="42">
        <f>成绩登记!H67</f>
        <v>0</v>
      </c>
      <c r="E9" s="13" t="e">
        <f>成绩登记!H79</f>
        <v>#DIV/0!</v>
      </c>
      <c r="F9" s="42">
        <f>成绩登记!H77</f>
        <v>0</v>
      </c>
      <c r="G9" s="42">
        <f>成绩登记!H78</f>
        <v>0</v>
      </c>
      <c r="H9" s="14" t="e">
        <f>成绩登记!H81/100</f>
        <v>#DIV/0!</v>
      </c>
      <c r="I9" s="14" t="e">
        <f>SUM(I14:J14)/$C$9</f>
        <v>#DIV/0!</v>
      </c>
      <c r="J9" s="15" t="e">
        <f>SUM(B14:D14)/$C$9</f>
        <v>#DIV/0!</v>
      </c>
    </row>
    <row r="10" spans="1:10" ht="21" customHeight="1" x14ac:dyDescent="0.25">
      <c r="A10" s="2" t="s">
        <v>13</v>
      </c>
    </row>
    <row r="11" spans="1:10" ht="15" customHeight="1" x14ac:dyDescent="0.25">
      <c r="A11" s="2"/>
    </row>
    <row r="12" spans="1:10" ht="21" customHeight="1" thickBot="1" x14ac:dyDescent="0.3">
      <c r="A12" s="4" t="s">
        <v>14</v>
      </c>
    </row>
    <row r="13" spans="1:10" ht="24" customHeight="1" x14ac:dyDescent="0.25">
      <c r="A13" s="16" t="s">
        <v>15</v>
      </c>
      <c r="B13" s="17" t="s">
        <v>16</v>
      </c>
      <c r="C13" s="5" t="s">
        <v>17</v>
      </c>
      <c r="D13" s="5" t="s">
        <v>18</v>
      </c>
      <c r="E13" s="5" t="s">
        <v>19</v>
      </c>
      <c r="F13" s="5" t="s">
        <v>20</v>
      </c>
      <c r="G13" s="5" t="s">
        <v>21</v>
      </c>
      <c r="H13" s="5" t="s">
        <v>22</v>
      </c>
      <c r="I13" s="5" t="s">
        <v>23</v>
      </c>
      <c r="J13" s="6" t="s">
        <v>24</v>
      </c>
    </row>
    <row r="14" spans="1:10" ht="24" customHeight="1" x14ac:dyDescent="0.25">
      <c r="A14" s="18" t="s">
        <v>25</v>
      </c>
      <c r="B14" s="23">
        <f>成绩登记!H76</f>
        <v>0</v>
      </c>
      <c r="C14" s="23">
        <f>成绩登记!H75</f>
        <v>0</v>
      </c>
      <c r="D14" s="23">
        <f>成绩登记!H74</f>
        <v>0</v>
      </c>
      <c r="E14" s="23">
        <f>成绩登记!H73</f>
        <v>0</v>
      </c>
      <c r="F14" s="23">
        <f>成绩登记!H72</f>
        <v>0</v>
      </c>
      <c r="G14" s="23">
        <f>成绩登记!H71</f>
        <v>0</v>
      </c>
      <c r="H14" s="23">
        <f>成绩登记!H70</f>
        <v>0</v>
      </c>
      <c r="I14" s="23">
        <f>成绩登记!H69</f>
        <v>0</v>
      </c>
      <c r="J14" s="24">
        <f>成绩登记!H68</f>
        <v>0</v>
      </c>
    </row>
    <row r="15" spans="1:10" ht="24" customHeight="1" thickBot="1" x14ac:dyDescent="0.3">
      <c r="A15" s="19" t="s">
        <v>26</v>
      </c>
      <c r="B15" s="14" t="e">
        <f>B14/$C$9</f>
        <v>#DIV/0!</v>
      </c>
      <c r="C15" s="14" t="e">
        <f t="shared" ref="C15:J15" si="0">C14/$C$9</f>
        <v>#DIV/0!</v>
      </c>
      <c r="D15" s="14" t="e">
        <f t="shared" si="0"/>
        <v>#DIV/0!</v>
      </c>
      <c r="E15" s="14" t="e">
        <f t="shared" si="0"/>
        <v>#DIV/0!</v>
      </c>
      <c r="F15" s="14" t="e">
        <f t="shared" si="0"/>
        <v>#DIV/0!</v>
      </c>
      <c r="G15" s="14" t="e">
        <f t="shared" si="0"/>
        <v>#DIV/0!</v>
      </c>
      <c r="H15" s="14" t="e">
        <f t="shared" si="0"/>
        <v>#DIV/0!</v>
      </c>
      <c r="I15" s="14" t="e">
        <f t="shared" si="0"/>
        <v>#DIV/0!</v>
      </c>
      <c r="J15" s="15" t="e">
        <f t="shared" si="0"/>
        <v>#DIV/0!</v>
      </c>
    </row>
    <row r="16" spans="1:10" ht="18.75" customHeight="1" x14ac:dyDescent="0.25">
      <c r="B16" s="21"/>
      <c r="C16" s="21"/>
      <c r="D16" s="21"/>
      <c r="E16" s="21"/>
      <c r="F16" s="21"/>
      <c r="G16" s="21"/>
      <c r="H16" s="21"/>
      <c r="I16" s="21"/>
      <c r="J16" s="21"/>
    </row>
    <row r="17" spans="1:1" ht="21" customHeight="1" x14ac:dyDescent="0.25">
      <c r="A17" s="4" t="s">
        <v>27</v>
      </c>
    </row>
    <row r="18" spans="1:1" ht="21" customHeight="1" x14ac:dyDescent="0.25">
      <c r="A18" s="4"/>
    </row>
    <row r="19" spans="1:1" ht="21" customHeight="1" x14ac:dyDescent="0.25">
      <c r="A19" s="4"/>
    </row>
    <row r="20" spans="1:1" ht="21" customHeight="1" x14ac:dyDescent="0.25">
      <c r="A20" s="4"/>
    </row>
    <row r="21" spans="1:1" ht="21" customHeight="1" x14ac:dyDescent="0.25">
      <c r="A21" s="4"/>
    </row>
    <row r="38" spans="1:10" ht="21" customHeight="1" x14ac:dyDescent="0.25">
      <c r="A38" s="4" t="s">
        <v>28</v>
      </c>
    </row>
    <row r="39" spans="1:10" ht="132.75" customHeight="1" x14ac:dyDescent="0.25">
      <c r="A39" s="63"/>
      <c r="B39" s="63"/>
      <c r="C39" s="63"/>
      <c r="D39" s="63"/>
      <c r="E39" s="63"/>
      <c r="F39" s="63"/>
      <c r="G39" s="63"/>
      <c r="H39" s="63"/>
      <c r="I39" s="63"/>
      <c r="J39" s="63"/>
    </row>
    <row r="40" spans="1:10" ht="21" customHeight="1" x14ac:dyDescent="0.25">
      <c r="A40" s="4" t="s">
        <v>29</v>
      </c>
    </row>
    <row r="41" spans="1:10" ht="132.75" customHeight="1" x14ac:dyDescent="0.25">
      <c r="A41" s="63"/>
      <c r="B41" s="63"/>
      <c r="C41" s="63"/>
      <c r="D41" s="63"/>
      <c r="E41" s="63"/>
      <c r="F41" s="63"/>
      <c r="G41" s="63"/>
      <c r="H41" s="63"/>
      <c r="I41" s="63"/>
      <c r="J41" s="63"/>
    </row>
    <row r="42" spans="1:10" ht="21" customHeight="1" x14ac:dyDescent="0.25">
      <c r="A42" s="4" t="s">
        <v>30</v>
      </c>
    </row>
    <row r="43" spans="1:10" ht="132.75" customHeight="1" x14ac:dyDescent="0.25">
      <c r="A43" s="63"/>
      <c r="B43" s="63"/>
      <c r="C43" s="63"/>
      <c r="D43" s="63"/>
      <c r="E43" s="63"/>
      <c r="F43" s="63"/>
      <c r="G43" s="63"/>
      <c r="H43" s="63"/>
      <c r="I43" s="63"/>
      <c r="J43" s="63"/>
    </row>
    <row r="44" spans="1:10" ht="21" customHeight="1" x14ac:dyDescent="0.25">
      <c r="A44" s="4" t="s">
        <v>31</v>
      </c>
    </row>
    <row r="45" spans="1:10" ht="132.75" customHeight="1" x14ac:dyDescent="0.25">
      <c r="A45" s="63"/>
      <c r="B45" s="63"/>
      <c r="C45" s="63"/>
      <c r="D45" s="63"/>
      <c r="E45" s="63"/>
      <c r="F45" s="63"/>
      <c r="G45" s="63"/>
      <c r="H45" s="63"/>
      <c r="I45" s="63"/>
      <c r="J45" s="63"/>
    </row>
    <row r="46" spans="1:10" ht="24" customHeight="1" x14ac:dyDescent="0.25">
      <c r="B46" s="22" t="s">
        <v>32</v>
      </c>
      <c r="C46" s="61"/>
      <c r="D46" s="61"/>
      <c r="G46" s="22" t="s">
        <v>34</v>
      </c>
      <c r="H46" s="62"/>
      <c r="I46" s="62"/>
    </row>
    <row r="47" spans="1:10" ht="24" customHeight="1" x14ac:dyDescent="0.25">
      <c r="B47" s="22" t="s">
        <v>33</v>
      </c>
      <c r="C47" s="61"/>
      <c r="D47" s="61"/>
      <c r="G47" s="22" t="s">
        <v>35</v>
      </c>
      <c r="H47" s="62" t="s">
        <v>36</v>
      </c>
      <c r="I47" s="62"/>
    </row>
  </sheetData>
  <protectedRanges>
    <protectedRange sqref="A4:J4 C6:D6 G6:H6 A9:B9 F9:G9 D9 B14:J14 A39:J39 A41:J41 A43:J43 A45:J45 C46:D47 H46:I47" name="区域1"/>
    <protectedRange sqref="A3:J3" name="区域1_2"/>
  </protectedRanges>
  <mergeCells count="12">
    <mergeCell ref="A3:J3"/>
    <mergeCell ref="A4:J4"/>
    <mergeCell ref="C6:D6"/>
    <mergeCell ref="G6:H6"/>
    <mergeCell ref="A39:J39"/>
    <mergeCell ref="C47:D47"/>
    <mergeCell ref="H47:I47"/>
    <mergeCell ref="A41:J41"/>
    <mergeCell ref="A43:J43"/>
    <mergeCell ref="A45:J45"/>
    <mergeCell ref="C46:D46"/>
    <mergeCell ref="H46:I46"/>
  </mergeCells>
  <phoneticPr fontId="7" type="noConversion"/>
  <conditionalFormatting sqref="E9">
    <cfRule type="cellIs" dxfId="2" priority="1" stopIfTrue="1" operator="lessThan">
      <formula>60</formula>
    </cfRule>
  </conditionalFormatting>
  <pageMargins left="0.78740157480314965" right="0.59055118110236227" top="0.78740157480314965" bottom="0.78740157480314965" header="0.51181102362204722" footer="0.51181102362204722"/>
  <pageSetup paperSize="257" scale="95" orientation="portrait" verticalDpi="0" r:id="rId1"/>
  <headerFooter alignWithMargins="0"/>
  <rowBreaks count="1" manualBreakCount="1">
    <brk id="3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4"/>
  </sheetPr>
  <dimension ref="A1:J47"/>
  <sheetViews>
    <sheetView zoomScaleNormal="100" zoomScaleSheetLayoutView="100" workbookViewId="0">
      <selection activeCell="A4" sqref="A4:J4"/>
    </sheetView>
  </sheetViews>
  <sheetFormatPr defaultColWidth="9" defaultRowHeight="13.5" x14ac:dyDescent="0.25"/>
  <cols>
    <col min="1" max="1" width="8.33203125" style="7" customWidth="1"/>
    <col min="2" max="10" width="7.58203125" style="7" customWidth="1"/>
    <col min="11" max="11" width="9.83203125" style="7" customWidth="1"/>
    <col min="12" max="16384" width="9" style="7"/>
  </cols>
  <sheetData>
    <row r="1" spans="1:10" ht="18" customHeight="1" x14ac:dyDescent="0.25">
      <c r="A1" s="7" t="s">
        <v>37</v>
      </c>
    </row>
    <row r="2" spans="1:10" ht="18" customHeight="1" x14ac:dyDescent="0.25"/>
    <row r="3" spans="1:10" ht="24" customHeight="1" x14ac:dyDescent="0.25">
      <c r="A3" s="46" t="str">
        <f>成绩登记!A1</f>
        <v xml:space="preserve">江苏联合职业技术学院张家港分院  江苏省张家港中等专业学校 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ht="24" customHeight="1" x14ac:dyDescent="0.25">
      <c r="A4" s="46" t="s">
        <v>85</v>
      </c>
      <c r="B4" s="46"/>
      <c r="C4" s="46"/>
      <c r="D4" s="46"/>
      <c r="E4" s="46"/>
      <c r="F4" s="46"/>
      <c r="G4" s="46"/>
      <c r="H4" s="46"/>
      <c r="I4" s="46"/>
      <c r="J4" s="46"/>
    </row>
    <row r="5" spans="1:10" ht="19.5" customHeight="1" x14ac:dyDescent="0.25">
      <c r="A5" s="1"/>
      <c r="B5" s="8"/>
      <c r="C5" s="8"/>
      <c r="D5" s="8"/>
      <c r="E5" s="8"/>
      <c r="F5" s="8"/>
      <c r="G5" s="8"/>
      <c r="H5" s="8"/>
      <c r="I5" s="8"/>
      <c r="J5" s="8"/>
    </row>
    <row r="6" spans="1:10" ht="18.75" customHeight="1" x14ac:dyDescent="0.25">
      <c r="A6" s="2"/>
      <c r="B6" s="22" t="s">
        <v>0</v>
      </c>
      <c r="C6" s="64" t="str">
        <f>成绩登记!E4</f>
        <v>科目要</v>
      </c>
      <c r="D6" s="64"/>
      <c r="E6" s="2"/>
      <c r="F6" s="20" t="s">
        <v>1</v>
      </c>
      <c r="G6" s="61" t="str">
        <f>成绩登记!I4</f>
        <v>吴此人</v>
      </c>
      <c r="H6" s="61"/>
    </row>
    <row r="7" spans="1:10" ht="15.75" customHeight="1" thickBot="1" x14ac:dyDescent="0.3">
      <c r="A7" s="3" t="s">
        <v>2</v>
      </c>
      <c r="B7" s="9"/>
      <c r="C7" s="9"/>
      <c r="D7" s="9"/>
      <c r="E7" s="9"/>
      <c r="F7" s="9"/>
      <c r="G7" s="9"/>
      <c r="H7" s="9"/>
      <c r="I7" s="9"/>
      <c r="J7" s="9"/>
    </row>
    <row r="8" spans="1:10" ht="24" customHeight="1" x14ac:dyDescent="0.25">
      <c r="A8" s="10" t="s">
        <v>3</v>
      </c>
      <c r="B8" s="11" t="s">
        <v>4</v>
      </c>
      <c r="C8" s="11" t="s">
        <v>5</v>
      </c>
      <c r="D8" s="11" t="s">
        <v>6</v>
      </c>
      <c r="E8" s="11" t="s">
        <v>7</v>
      </c>
      <c r="F8" s="11" t="s">
        <v>8</v>
      </c>
      <c r="G8" s="11" t="s">
        <v>9</v>
      </c>
      <c r="H8" s="11" t="s">
        <v>10</v>
      </c>
      <c r="I8" s="11" t="s">
        <v>11</v>
      </c>
      <c r="J8" s="12" t="s">
        <v>12</v>
      </c>
    </row>
    <row r="9" spans="1:10" ht="26.25" customHeight="1" thickBot="1" x14ac:dyDescent="0.3">
      <c r="A9" s="44" t="str">
        <f>成绩登记!B4</f>
        <v>班级名？</v>
      </c>
      <c r="B9" s="41">
        <f>COUNTA(成绩登记!B7:B66)</f>
        <v>0</v>
      </c>
      <c r="C9" s="13">
        <f>SUM(B14:J14)</f>
        <v>0</v>
      </c>
      <c r="D9" s="42">
        <f>成绩登记!I67</f>
        <v>0</v>
      </c>
      <c r="E9" s="13" t="e">
        <f>成绩登记!I79</f>
        <v>#DIV/0!</v>
      </c>
      <c r="F9" s="42">
        <f>成绩登记!I77</f>
        <v>0</v>
      </c>
      <c r="G9" s="42">
        <f>成绩登记!I78</f>
        <v>0</v>
      </c>
      <c r="H9" s="14" t="e">
        <f>成绩登记!I81/100</f>
        <v>#DIV/0!</v>
      </c>
      <c r="I9" s="14" t="e">
        <f>SUM(I14:J14)/$C$9</f>
        <v>#DIV/0!</v>
      </c>
      <c r="J9" s="15" t="e">
        <f>SUM(B14:D14)/$C$9</f>
        <v>#DIV/0!</v>
      </c>
    </row>
    <row r="10" spans="1:10" ht="21" customHeight="1" x14ac:dyDescent="0.25">
      <c r="A10" s="2" t="s">
        <v>13</v>
      </c>
    </row>
    <row r="11" spans="1:10" ht="15" customHeight="1" x14ac:dyDescent="0.25">
      <c r="A11" s="2"/>
    </row>
    <row r="12" spans="1:10" ht="21" customHeight="1" thickBot="1" x14ac:dyDescent="0.3">
      <c r="A12" s="4" t="s">
        <v>14</v>
      </c>
    </row>
    <row r="13" spans="1:10" ht="24" customHeight="1" x14ac:dyDescent="0.25">
      <c r="A13" s="16" t="s">
        <v>15</v>
      </c>
      <c r="B13" s="17" t="s">
        <v>16</v>
      </c>
      <c r="C13" s="5" t="s">
        <v>17</v>
      </c>
      <c r="D13" s="5" t="s">
        <v>18</v>
      </c>
      <c r="E13" s="5" t="s">
        <v>19</v>
      </c>
      <c r="F13" s="5" t="s">
        <v>20</v>
      </c>
      <c r="G13" s="5" t="s">
        <v>21</v>
      </c>
      <c r="H13" s="5" t="s">
        <v>22</v>
      </c>
      <c r="I13" s="5" t="s">
        <v>23</v>
      </c>
      <c r="J13" s="6" t="s">
        <v>24</v>
      </c>
    </row>
    <row r="14" spans="1:10" ht="24" customHeight="1" x14ac:dyDescent="0.25">
      <c r="A14" s="18" t="s">
        <v>25</v>
      </c>
      <c r="B14" s="23">
        <f>成绩登记!I76</f>
        <v>0</v>
      </c>
      <c r="C14" s="23">
        <f>成绩登记!I75</f>
        <v>0</v>
      </c>
      <c r="D14" s="23">
        <f>成绩登记!I74</f>
        <v>0</v>
      </c>
      <c r="E14" s="23">
        <f>成绩登记!I73</f>
        <v>0</v>
      </c>
      <c r="F14" s="23">
        <f>成绩登记!I72</f>
        <v>0</v>
      </c>
      <c r="G14" s="23">
        <f>成绩登记!I71</f>
        <v>0</v>
      </c>
      <c r="H14" s="23">
        <f>成绩登记!I70</f>
        <v>0</v>
      </c>
      <c r="I14" s="23">
        <f>成绩登记!I69</f>
        <v>0</v>
      </c>
      <c r="J14" s="24">
        <f>成绩登记!I68</f>
        <v>0</v>
      </c>
    </row>
    <row r="15" spans="1:10" ht="24" customHeight="1" thickBot="1" x14ac:dyDescent="0.3">
      <c r="A15" s="19" t="s">
        <v>26</v>
      </c>
      <c r="B15" s="14" t="e">
        <f>B14/$C$9</f>
        <v>#DIV/0!</v>
      </c>
      <c r="C15" s="14" t="e">
        <f t="shared" ref="C15:J15" si="0">C14/$C$9</f>
        <v>#DIV/0!</v>
      </c>
      <c r="D15" s="14" t="e">
        <f t="shared" si="0"/>
        <v>#DIV/0!</v>
      </c>
      <c r="E15" s="14" t="e">
        <f t="shared" si="0"/>
        <v>#DIV/0!</v>
      </c>
      <c r="F15" s="14" t="e">
        <f t="shared" si="0"/>
        <v>#DIV/0!</v>
      </c>
      <c r="G15" s="14" t="e">
        <f t="shared" si="0"/>
        <v>#DIV/0!</v>
      </c>
      <c r="H15" s="14" t="e">
        <f t="shared" si="0"/>
        <v>#DIV/0!</v>
      </c>
      <c r="I15" s="14" t="e">
        <f t="shared" si="0"/>
        <v>#DIV/0!</v>
      </c>
      <c r="J15" s="15" t="e">
        <f t="shared" si="0"/>
        <v>#DIV/0!</v>
      </c>
    </row>
    <row r="16" spans="1:10" ht="18.75" customHeight="1" x14ac:dyDescent="0.25">
      <c r="B16" s="21"/>
      <c r="C16" s="21"/>
      <c r="D16" s="21"/>
      <c r="E16" s="21"/>
      <c r="F16" s="21"/>
      <c r="G16" s="21"/>
      <c r="H16" s="21"/>
      <c r="I16" s="21"/>
      <c r="J16" s="21"/>
    </row>
    <row r="17" spans="1:1" ht="21" customHeight="1" x14ac:dyDescent="0.25">
      <c r="A17" s="4" t="s">
        <v>27</v>
      </c>
    </row>
    <row r="18" spans="1:1" ht="21" customHeight="1" x14ac:dyDescent="0.25">
      <c r="A18" s="4"/>
    </row>
    <row r="19" spans="1:1" ht="21" customHeight="1" x14ac:dyDescent="0.25">
      <c r="A19" s="4"/>
    </row>
    <row r="20" spans="1:1" ht="21" customHeight="1" x14ac:dyDescent="0.25">
      <c r="A20" s="4"/>
    </row>
    <row r="21" spans="1:1" ht="21" customHeight="1" x14ac:dyDescent="0.25">
      <c r="A21" s="4"/>
    </row>
    <row r="38" spans="1:10" ht="21" customHeight="1" x14ac:dyDescent="0.25">
      <c r="A38" s="4" t="s">
        <v>28</v>
      </c>
    </row>
    <row r="39" spans="1:10" ht="132.75" customHeight="1" x14ac:dyDescent="0.25">
      <c r="A39" s="63"/>
      <c r="B39" s="63"/>
      <c r="C39" s="63"/>
      <c r="D39" s="63"/>
      <c r="E39" s="63"/>
      <c r="F39" s="63"/>
      <c r="G39" s="63"/>
      <c r="H39" s="63"/>
      <c r="I39" s="63"/>
      <c r="J39" s="63"/>
    </row>
    <row r="40" spans="1:10" ht="21" customHeight="1" x14ac:dyDescent="0.25">
      <c r="A40" s="4" t="s">
        <v>29</v>
      </c>
    </row>
    <row r="41" spans="1:10" ht="132.75" customHeight="1" x14ac:dyDescent="0.25">
      <c r="A41" s="63"/>
      <c r="B41" s="63"/>
      <c r="C41" s="63"/>
      <c r="D41" s="63"/>
      <c r="E41" s="63"/>
      <c r="F41" s="63"/>
      <c r="G41" s="63"/>
      <c r="H41" s="63"/>
      <c r="I41" s="63"/>
      <c r="J41" s="63"/>
    </row>
    <row r="42" spans="1:10" ht="21" customHeight="1" x14ac:dyDescent="0.25">
      <c r="A42" s="4" t="s">
        <v>30</v>
      </c>
    </row>
    <row r="43" spans="1:10" ht="132.75" customHeight="1" x14ac:dyDescent="0.25">
      <c r="A43" s="63"/>
      <c r="B43" s="63"/>
      <c r="C43" s="63"/>
      <c r="D43" s="63"/>
      <c r="E43" s="63"/>
      <c r="F43" s="63"/>
      <c r="G43" s="63"/>
      <c r="H43" s="63"/>
      <c r="I43" s="63"/>
      <c r="J43" s="63"/>
    </row>
    <row r="44" spans="1:10" ht="21" customHeight="1" x14ac:dyDescent="0.25">
      <c r="A44" s="4" t="s">
        <v>31</v>
      </c>
    </row>
    <row r="45" spans="1:10" ht="132.75" customHeight="1" x14ac:dyDescent="0.25">
      <c r="A45" s="63"/>
      <c r="B45" s="63"/>
      <c r="C45" s="63"/>
      <c r="D45" s="63"/>
      <c r="E45" s="63"/>
      <c r="F45" s="63"/>
      <c r="G45" s="63"/>
      <c r="H45" s="63"/>
      <c r="I45" s="63"/>
      <c r="J45" s="63"/>
    </row>
    <row r="46" spans="1:10" ht="24" customHeight="1" x14ac:dyDescent="0.25">
      <c r="B46" s="22" t="s">
        <v>32</v>
      </c>
      <c r="C46" s="61"/>
      <c r="D46" s="61"/>
      <c r="G46" s="22" t="s">
        <v>34</v>
      </c>
      <c r="H46" s="62"/>
      <c r="I46" s="62"/>
    </row>
    <row r="47" spans="1:10" ht="24" customHeight="1" x14ac:dyDescent="0.25">
      <c r="B47" s="22" t="s">
        <v>33</v>
      </c>
      <c r="C47" s="61"/>
      <c r="D47" s="61"/>
      <c r="G47" s="22" t="s">
        <v>35</v>
      </c>
      <c r="H47" s="62" t="s">
        <v>36</v>
      </c>
      <c r="I47" s="62"/>
    </row>
  </sheetData>
  <protectedRanges>
    <protectedRange sqref="A3:J4 C6:D6 G6:H6 A9:B9 F9:G9 D9 B14:J14 A39:J39 A41:J41 A43:J43 A45:J45 C46:D47 H46:I47" name="区域1"/>
  </protectedRanges>
  <mergeCells count="12">
    <mergeCell ref="A43:J43"/>
    <mergeCell ref="A45:J45"/>
    <mergeCell ref="C46:D46"/>
    <mergeCell ref="H46:I46"/>
    <mergeCell ref="C47:D47"/>
    <mergeCell ref="H47:I47"/>
    <mergeCell ref="A41:J41"/>
    <mergeCell ref="A3:J3"/>
    <mergeCell ref="A4:J4"/>
    <mergeCell ref="C6:D6"/>
    <mergeCell ref="G6:H6"/>
    <mergeCell ref="A39:J39"/>
  </mergeCells>
  <phoneticPr fontId="10" type="noConversion"/>
  <conditionalFormatting sqref="E9">
    <cfRule type="cellIs" dxfId="1" priority="1" stopIfTrue="1" operator="lessThan">
      <formula>60</formula>
    </cfRule>
  </conditionalFormatting>
  <pageMargins left="0.78740157480314965" right="0.59055118110236227" top="0.78740157480314965" bottom="0.78740157480314965" header="0.51181102362204722" footer="0.51181102362204722"/>
  <pageSetup paperSize="257" scale="95" orientation="portrait" verticalDpi="0" r:id="rId1"/>
  <headerFooter alignWithMargins="0"/>
  <rowBreaks count="1" manualBreakCount="1">
    <brk id="3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</sheetPr>
  <dimension ref="A1:J47"/>
  <sheetViews>
    <sheetView zoomScaleNormal="100" zoomScaleSheetLayoutView="100" workbookViewId="0">
      <selection activeCell="A4" sqref="A4:J4"/>
    </sheetView>
  </sheetViews>
  <sheetFormatPr defaultColWidth="9" defaultRowHeight="13.5" x14ac:dyDescent="0.25"/>
  <cols>
    <col min="1" max="1" width="8.33203125" style="7" customWidth="1"/>
    <col min="2" max="10" width="7.58203125" style="7" customWidth="1"/>
    <col min="11" max="11" width="9.83203125" style="7" customWidth="1"/>
    <col min="12" max="16384" width="9" style="7"/>
  </cols>
  <sheetData>
    <row r="1" spans="1:10" ht="18" customHeight="1" x14ac:dyDescent="0.25">
      <c r="A1" s="7" t="s">
        <v>37</v>
      </c>
    </row>
    <row r="2" spans="1:10" ht="18" customHeight="1" x14ac:dyDescent="0.25"/>
    <row r="3" spans="1:10" ht="24" customHeight="1" x14ac:dyDescent="0.25">
      <c r="A3" s="46" t="str">
        <f>成绩登记!A1</f>
        <v xml:space="preserve">江苏联合职业技术学院张家港分院  江苏省张家港中等专业学校 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ht="24" customHeight="1" x14ac:dyDescent="0.25">
      <c r="A4" s="46" t="s">
        <v>85</v>
      </c>
      <c r="B4" s="46"/>
      <c r="C4" s="46"/>
      <c r="D4" s="46"/>
      <c r="E4" s="46"/>
      <c r="F4" s="46"/>
      <c r="G4" s="46"/>
      <c r="H4" s="46"/>
      <c r="I4" s="46"/>
      <c r="J4" s="46"/>
    </row>
    <row r="5" spans="1:10" ht="19.5" customHeight="1" x14ac:dyDescent="0.25">
      <c r="A5" s="1"/>
      <c r="B5" s="8"/>
      <c r="C5" s="8"/>
      <c r="D5" s="8"/>
      <c r="E5" s="8"/>
      <c r="F5" s="8"/>
      <c r="G5" s="8"/>
      <c r="H5" s="8"/>
      <c r="I5" s="8"/>
      <c r="J5" s="8"/>
    </row>
    <row r="6" spans="1:10" ht="18.75" customHeight="1" x14ac:dyDescent="0.25">
      <c r="A6" s="2"/>
      <c r="B6" s="22" t="s">
        <v>0</v>
      </c>
      <c r="C6" s="64" t="s">
        <v>48</v>
      </c>
      <c r="D6" s="64"/>
      <c r="E6" s="2"/>
      <c r="F6" s="20" t="s">
        <v>1</v>
      </c>
      <c r="G6" s="61" t="s">
        <v>49</v>
      </c>
      <c r="H6" s="61"/>
    </row>
    <row r="7" spans="1:10" ht="15.75" customHeight="1" thickBot="1" x14ac:dyDescent="0.3">
      <c r="A7" s="3" t="s">
        <v>2</v>
      </c>
      <c r="B7" s="9"/>
      <c r="C7" s="9"/>
      <c r="D7" s="9"/>
      <c r="E7" s="9"/>
      <c r="F7" s="9"/>
      <c r="G7" s="9"/>
      <c r="H7" s="9"/>
      <c r="I7" s="9"/>
      <c r="J7" s="9"/>
    </row>
    <row r="8" spans="1:10" ht="24" customHeight="1" x14ac:dyDescent="0.25">
      <c r="A8" s="10" t="s">
        <v>3</v>
      </c>
      <c r="B8" s="11" t="s">
        <v>4</v>
      </c>
      <c r="C8" s="11" t="s">
        <v>5</v>
      </c>
      <c r="D8" s="11" t="s">
        <v>6</v>
      </c>
      <c r="E8" s="11" t="s">
        <v>7</v>
      </c>
      <c r="F8" s="11" t="s">
        <v>8</v>
      </c>
      <c r="G8" s="11" t="s">
        <v>9</v>
      </c>
      <c r="H8" s="11" t="s">
        <v>10</v>
      </c>
      <c r="I8" s="11" t="s">
        <v>11</v>
      </c>
      <c r="J8" s="12" t="s">
        <v>12</v>
      </c>
    </row>
    <row r="9" spans="1:10" ht="26.25" customHeight="1" thickBot="1" x14ac:dyDescent="0.3">
      <c r="A9" s="34">
        <v>423432</v>
      </c>
      <c r="B9" s="35">
        <v>43234</v>
      </c>
      <c r="C9" s="36">
        <f>SUM(B14:J14)</f>
        <v>26</v>
      </c>
      <c r="D9" s="37">
        <v>2355</v>
      </c>
      <c r="E9" s="36">
        <f>D9/C9</f>
        <v>90.57692307692308</v>
      </c>
      <c r="F9" s="37">
        <v>23</v>
      </c>
      <c r="G9" s="38">
        <v>432</v>
      </c>
      <c r="H9" s="14">
        <f>SUM(B14:F14)/$C$9</f>
        <v>0.57692307692307687</v>
      </c>
      <c r="I9" s="14">
        <f>SUM(I14:J14)/$C$9</f>
        <v>0.26923076923076922</v>
      </c>
      <c r="J9" s="15">
        <f>SUM(B14:D14)/$C$9</f>
        <v>0.30769230769230771</v>
      </c>
    </row>
    <row r="10" spans="1:10" ht="21" customHeight="1" x14ac:dyDescent="0.25">
      <c r="A10" s="25" t="s">
        <v>38</v>
      </c>
    </row>
    <row r="11" spans="1:10" ht="15" customHeight="1" x14ac:dyDescent="0.25">
      <c r="A11" s="2"/>
    </row>
    <row r="12" spans="1:10" ht="21" customHeight="1" thickBot="1" x14ac:dyDescent="0.3">
      <c r="A12" s="4" t="s">
        <v>14</v>
      </c>
    </row>
    <row r="13" spans="1:10" ht="24" customHeight="1" x14ac:dyDescent="0.25">
      <c r="A13" s="16" t="s">
        <v>15</v>
      </c>
      <c r="B13" s="26" t="s">
        <v>39</v>
      </c>
      <c r="C13" s="5" t="s">
        <v>40</v>
      </c>
      <c r="D13" s="5" t="s">
        <v>41</v>
      </c>
      <c r="E13" s="5" t="s">
        <v>42</v>
      </c>
      <c r="F13" s="5" t="s">
        <v>43</v>
      </c>
      <c r="G13" s="5" t="s">
        <v>44</v>
      </c>
      <c r="H13" s="5" t="s">
        <v>45</v>
      </c>
      <c r="I13" s="5" t="s">
        <v>46</v>
      </c>
      <c r="J13" s="6" t="s">
        <v>47</v>
      </c>
    </row>
    <row r="14" spans="1:10" ht="24" customHeight="1" x14ac:dyDescent="0.25">
      <c r="A14" s="18" t="s">
        <v>25</v>
      </c>
      <c r="B14" s="39">
        <v>2</v>
      </c>
      <c r="C14" s="39">
        <v>3</v>
      </c>
      <c r="D14" s="39">
        <v>3</v>
      </c>
      <c r="E14" s="39">
        <v>4</v>
      </c>
      <c r="F14" s="39">
        <v>3</v>
      </c>
      <c r="G14" s="39">
        <v>2</v>
      </c>
      <c r="H14" s="39">
        <v>2</v>
      </c>
      <c r="I14" s="39">
        <v>3</v>
      </c>
      <c r="J14" s="40">
        <v>4</v>
      </c>
    </row>
    <row r="15" spans="1:10" ht="24" customHeight="1" thickBot="1" x14ac:dyDescent="0.3">
      <c r="A15" s="19" t="s">
        <v>26</v>
      </c>
      <c r="B15" s="14">
        <f>B14/$C$9</f>
        <v>7.6923076923076927E-2</v>
      </c>
      <c r="C15" s="14">
        <f t="shared" ref="C15:J15" si="0">C14/$C$9</f>
        <v>0.11538461538461539</v>
      </c>
      <c r="D15" s="14">
        <f t="shared" si="0"/>
        <v>0.11538461538461539</v>
      </c>
      <c r="E15" s="14">
        <f t="shared" si="0"/>
        <v>0.15384615384615385</v>
      </c>
      <c r="F15" s="14">
        <f t="shared" si="0"/>
        <v>0.11538461538461539</v>
      </c>
      <c r="G15" s="14">
        <f t="shared" si="0"/>
        <v>7.6923076923076927E-2</v>
      </c>
      <c r="H15" s="14">
        <f t="shared" si="0"/>
        <v>7.6923076923076927E-2</v>
      </c>
      <c r="I15" s="14">
        <f t="shared" si="0"/>
        <v>0.11538461538461539</v>
      </c>
      <c r="J15" s="15">
        <f t="shared" si="0"/>
        <v>0.15384615384615385</v>
      </c>
    </row>
    <row r="16" spans="1:10" ht="18.75" customHeight="1" x14ac:dyDescent="0.25">
      <c r="B16" s="21"/>
      <c r="C16" s="21"/>
      <c r="D16" s="21"/>
      <c r="E16" s="21"/>
      <c r="F16" s="21"/>
      <c r="G16" s="21"/>
      <c r="H16" s="21"/>
      <c r="I16" s="21"/>
      <c r="J16" s="21"/>
    </row>
    <row r="17" spans="1:1" ht="21" customHeight="1" x14ac:dyDescent="0.25">
      <c r="A17" s="4" t="s">
        <v>27</v>
      </c>
    </row>
    <row r="18" spans="1:1" ht="21" customHeight="1" x14ac:dyDescent="0.25">
      <c r="A18" s="4"/>
    </row>
    <row r="19" spans="1:1" ht="21" customHeight="1" x14ac:dyDescent="0.25">
      <c r="A19" s="4"/>
    </row>
    <row r="20" spans="1:1" ht="21" customHeight="1" x14ac:dyDescent="0.25">
      <c r="A20" s="4"/>
    </row>
    <row r="21" spans="1:1" ht="21" customHeight="1" x14ac:dyDescent="0.25">
      <c r="A21" s="4"/>
    </row>
    <row r="38" spans="1:10" ht="21" customHeight="1" x14ac:dyDescent="0.25">
      <c r="A38" s="4" t="s">
        <v>28</v>
      </c>
    </row>
    <row r="39" spans="1:10" ht="132.75" customHeight="1" x14ac:dyDescent="0.25">
      <c r="A39" s="63"/>
      <c r="B39" s="63"/>
      <c r="C39" s="63"/>
      <c r="D39" s="63"/>
      <c r="E39" s="63"/>
      <c r="F39" s="63"/>
      <c r="G39" s="63"/>
      <c r="H39" s="63"/>
      <c r="I39" s="63"/>
      <c r="J39" s="63"/>
    </row>
    <row r="40" spans="1:10" ht="21" customHeight="1" x14ac:dyDescent="0.25">
      <c r="A40" s="4" t="s">
        <v>29</v>
      </c>
    </row>
    <row r="41" spans="1:10" ht="132.75" customHeight="1" x14ac:dyDescent="0.25">
      <c r="A41" s="63"/>
      <c r="B41" s="63"/>
      <c r="C41" s="63"/>
      <c r="D41" s="63"/>
      <c r="E41" s="63"/>
      <c r="F41" s="63"/>
      <c r="G41" s="63"/>
      <c r="H41" s="63"/>
      <c r="I41" s="63"/>
      <c r="J41" s="63"/>
    </row>
    <row r="42" spans="1:10" ht="21" customHeight="1" x14ac:dyDescent="0.25">
      <c r="A42" s="4" t="s">
        <v>30</v>
      </c>
    </row>
    <row r="43" spans="1:10" ht="132.75" customHeight="1" x14ac:dyDescent="0.25">
      <c r="A43" s="63"/>
      <c r="B43" s="63"/>
      <c r="C43" s="63"/>
      <c r="D43" s="63"/>
      <c r="E43" s="63"/>
      <c r="F43" s="63"/>
      <c r="G43" s="63"/>
      <c r="H43" s="63"/>
      <c r="I43" s="63"/>
      <c r="J43" s="63"/>
    </row>
    <row r="44" spans="1:10" ht="21" customHeight="1" x14ac:dyDescent="0.25">
      <c r="A44" s="4" t="s">
        <v>31</v>
      </c>
    </row>
    <row r="45" spans="1:10" ht="132.75" customHeight="1" x14ac:dyDescent="0.25">
      <c r="A45" s="63"/>
      <c r="B45" s="63"/>
      <c r="C45" s="63"/>
      <c r="D45" s="63"/>
      <c r="E45" s="63"/>
      <c r="F45" s="63"/>
      <c r="G45" s="63"/>
      <c r="H45" s="63"/>
      <c r="I45" s="63"/>
      <c r="J45" s="63"/>
    </row>
    <row r="46" spans="1:10" ht="24" customHeight="1" x14ac:dyDescent="0.25">
      <c r="B46" s="22" t="s">
        <v>32</v>
      </c>
      <c r="C46" s="61"/>
      <c r="D46" s="61"/>
      <c r="G46" s="22" t="s">
        <v>34</v>
      </c>
      <c r="H46" s="65"/>
      <c r="I46" s="62"/>
    </row>
    <row r="47" spans="1:10" ht="24" customHeight="1" x14ac:dyDescent="0.25">
      <c r="B47" s="22" t="s">
        <v>33</v>
      </c>
      <c r="C47" s="61"/>
      <c r="D47" s="61"/>
      <c r="G47" s="22" t="s">
        <v>35</v>
      </c>
      <c r="H47" s="62" t="s">
        <v>36</v>
      </c>
      <c r="I47" s="62"/>
    </row>
  </sheetData>
  <protectedRanges>
    <protectedRange sqref="A3:J3 A4:J4 C6:D6 G6:H6 A9:B9 F9:G9 D9 B14:J14 A39:J39 A41:J41 A43:J43 A45:J45 A45:J45 C46:D47 H46:I47" name="区域1"/>
  </protectedRanges>
  <mergeCells count="12">
    <mergeCell ref="A3:J3"/>
    <mergeCell ref="A4:J4"/>
    <mergeCell ref="A39:J39"/>
    <mergeCell ref="A41:J41"/>
    <mergeCell ref="A43:J43"/>
    <mergeCell ref="C6:D6"/>
    <mergeCell ref="G6:H6"/>
    <mergeCell ref="A45:J45"/>
    <mergeCell ref="C46:D46"/>
    <mergeCell ref="C47:D47"/>
    <mergeCell ref="H47:I47"/>
    <mergeCell ref="H46:I46"/>
  </mergeCells>
  <phoneticPr fontId="1" type="noConversion"/>
  <conditionalFormatting sqref="E9">
    <cfRule type="cellIs" dxfId="0" priority="1" stopIfTrue="1" operator="lessThan">
      <formula>60</formula>
    </cfRule>
  </conditionalFormatting>
  <pageMargins left="0.78740157480314965" right="0.59055118110236227" top="0.78740157480314965" bottom="0.78740157480314965" header="0.51181102362204722" footer="0.51181102362204722"/>
  <pageSetup paperSize="257" scale="95" orientation="portrait" verticalDpi="0" r:id="rId1"/>
  <headerFooter alignWithMargins="0"/>
  <rowBreaks count="1" manualBreakCount="1">
    <brk id="3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成绩登记</vt:lpstr>
      <vt:lpstr>期中质量分析100分制</vt:lpstr>
      <vt:lpstr>期末质量分析100分制</vt:lpstr>
      <vt:lpstr>分析150分制</vt:lpstr>
    </vt:vector>
  </TitlesOfParts>
  <Company>zjm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zjm</dc:creator>
  <cp:lastModifiedBy>Lenovo'ZJM</cp:lastModifiedBy>
  <cp:lastPrinted>2010-06-27T07:23:22Z</cp:lastPrinted>
  <dcterms:created xsi:type="dcterms:W3CDTF">2010-04-09T02:14:59Z</dcterms:created>
  <dcterms:modified xsi:type="dcterms:W3CDTF">2023-06-25T23:58:21Z</dcterms:modified>
</cp:coreProperties>
</file>